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755" windowWidth="19425" windowHeight="6240" tabRatio="642"/>
  </bookViews>
  <sheets>
    <sheet name="распил" sheetId="19" r:id="rId1"/>
    <sheet name="пленка" sheetId="13" r:id="rId2"/>
    <sheet name="краска" sheetId="14" r:id="rId3"/>
    <sheet name="премиум" sheetId="16" r:id="rId4"/>
    <sheet name="шпон" sheetId="17" r:id="rId5"/>
    <sheet name="пластик" sheetId="18" r:id="rId6"/>
  </sheets>
  <definedNames>
    <definedName name="Высота">#REF!</definedName>
    <definedName name="Категория">пленка!$M$2:$R$2</definedName>
    <definedName name="Ширина">#REF!</definedName>
  </definedNames>
  <calcPr calcId="145621"/>
  <customWorkbookViews>
    <customWorkbookView name="HP - Личное представление" guid="{DB97C071-4A01-41DE-B691-CC849386F6BE}" mergeInterval="0" personalView="1" maximized="1" windowWidth="1916" windowHeight="943" tabRatio="616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6" l="1"/>
  <c r="E18" i="14" l="1"/>
  <c r="C3" i="18" l="1"/>
  <c r="E45" i="18" l="1"/>
  <c r="F1" i="18" l="1"/>
  <c r="D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43" i="18" l="1"/>
  <c r="F45" i="18" s="1"/>
  <c r="C45" i="18" l="1"/>
  <c r="O32" i="13" l="1"/>
  <c r="O31" i="13"/>
  <c r="O30" i="13"/>
  <c r="O29" i="13"/>
  <c r="P29" i="13" s="1"/>
  <c r="D47" i="16" l="1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C4" i="16"/>
  <c r="E47" i="16" l="1"/>
  <c r="H48" i="16" s="1"/>
  <c r="M49" i="14" l="1"/>
  <c r="L49" i="14"/>
  <c r="M48" i="14"/>
  <c r="L48" i="14"/>
  <c r="M47" i="14"/>
  <c r="L47" i="14"/>
  <c r="M46" i="14"/>
  <c r="L46" i="14"/>
  <c r="O45" i="14"/>
  <c r="M50" i="14" l="1"/>
  <c r="O46" i="14" s="1"/>
  <c r="O47" i="14" s="1"/>
  <c r="L50" i="14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C4" i="17" l="1"/>
  <c r="P32" i="13" l="1"/>
  <c r="P31" i="13"/>
  <c r="P30" i="13"/>
  <c r="D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39" i="17" l="1"/>
  <c r="O33" i="13"/>
  <c r="P33" i="13" l="1"/>
  <c r="D47" i="14" l="1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7" i="14"/>
  <c r="E16" i="14"/>
  <c r="C4" i="14"/>
  <c r="E47" i="14" l="1"/>
  <c r="O44" i="14" s="1"/>
  <c r="D47" i="13" l="1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C4" i="13"/>
  <c r="E47" i="13" l="1"/>
  <c r="H48" i="13" s="1"/>
  <c r="R27" i="13" l="1"/>
  <c r="S32" i="13" s="1"/>
  <c r="R28" i="13"/>
  <c r="R30" i="13" s="1"/>
</calcChain>
</file>

<file path=xl/sharedStrings.xml><?xml version="1.0" encoding="utf-8"?>
<sst xmlns="http://schemas.openxmlformats.org/spreadsheetml/2006/main" count="1883" uniqueCount="1541">
  <si>
    <t>м2</t>
  </si>
  <si>
    <t xml:space="preserve"> толщина фасадов 16 мм</t>
  </si>
  <si>
    <t>кат 0</t>
  </si>
  <si>
    <t>кат 1 (MBP)</t>
  </si>
  <si>
    <t>кат 3 (SMBP)</t>
  </si>
  <si>
    <t>кат 2 (MCM)</t>
  </si>
  <si>
    <t>кат 4 (S)</t>
  </si>
  <si>
    <t>кат 5 (PET)</t>
  </si>
  <si>
    <t>Заказчик:</t>
  </si>
  <si>
    <t>/</t>
  </si>
  <si>
    <t>ООО "Ателье Мебели"</t>
  </si>
  <si>
    <t>кат 1</t>
  </si>
  <si>
    <t>кат 2</t>
  </si>
  <si>
    <t>кат 3</t>
  </si>
  <si>
    <t>кат 4</t>
  </si>
  <si>
    <t>кат 5</t>
  </si>
  <si>
    <t>мат/лак</t>
  </si>
  <si>
    <t>патина</t>
  </si>
  <si>
    <t>1250 мускат структурный</t>
  </si>
  <si>
    <t>1010 шебби шик</t>
  </si>
  <si>
    <t>1231 шелк венге</t>
  </si>
  <si>
    <t>1663 торос</t>
  </si>
  <si>
    <t>006 ярко желтый</t>
  </si>
  <si>
    <t>Номер телефона:</t>
  </si>
  <si>
    <t>8-910-940-30-86 / andy75077@yandex.ru</t>
  </si>
  <si>
    <t>прямые фасады</t>
  </si>
  <si>
    <t>1251 имбирь структурный</t>
  </si>
  <si>
    <t>1011 кракелюр</t>
  </si>
  <si>
    <t>1232 шелк золото</t>
  </si>
  <si>
    <t>1664 мелисандра</t>
  </si>
  <si>
    <t>007 ярко зеленый</t>
  </si>
  <si>
    <t>Дата:</t>
  </si>
  <si>
    <t>р/ф рад внеш 300 мм</t>
  </si>
  <si>
    <t>1262 ваниль структурная</t>
  </si>
  <si>
    <t>1012 структура перламутр</t>
  </si>
  <si>
    <t>1233 шелк жемчуг</t>
  </si>
  <si>
    <t>1665 оленна</t>
  </si>
  <si>
    <t>100 светло оранжевый</t>
  </si>
  <si>
    <t>р/ф рад внеш 246 мм</t>
  </si>
  <si>
    <t>1270 трюфель структурный</t>
  </si>
  <si>
    <t>1015 дуб рыжий с эффектом пиления</t>
  </si>
  <si>
    <t>1234 шелк шампань</t>
  </si>
  <si>
    <t>1666 венеция графит</t>
  </si>
  <si>
    <t>118 металлик абрикос</t>
  </si>
  <si>
    <t>40-07 оранжевый плющ</t>
  </si>
  <si>
    <t>Цвет:</t>
  </si>
  <si>
    <t>патина прям фасады</t>
  </si>
  <si>
    <t>1280 фисташка структурная</t>
  </si>
  <si>
    <t>1037 дуб шервуд белый</t>
  </si>
  <si>
    <t>1235 шелк бронза</t>
  </si>
  <si>
    <t>170 лакоста перламутр</t>
  </si>
  <si>
    <t>151 сиреневый</t>
  </si>
  <si>
    <t>48-55 бежевый хаос</t>
  </si>
  <si>
    <t>Фрезеровка:</t>
  </si>
  <si>
    <t>сборные фасады</t>
  </si>
  <si>
    <t>1290 белая структурная</t>
  </si>
  <si>
    <t>1038 дуб шервуд жемчуг</t>
  </si>
  <si>
    <t>9135 фрост жемчуг</t>
  </si>
  <si>
    <t>180 белая кожа</t>
  </si>
  <si>
    <t>Фреза по фасаду:</t>
  </si>
  <si>
    <t>150 слоновая кость</t>
  </si>
  <si>
    <t>1060-22 ясень жемчужный</t>
  </si>
  <si>
    <t>9136 фрост золото</t>
  </si>
  <si>
    <t>190 коричневая кожа</t>
  </si>
  <si>
    <t>200 ваниль металлик</t>
  </si>
  <si>
    <t>66-016 лимонный</t>
  </si>
  <si>
    <t>Фреза по краю:</t>
  </si>
  <si>
    <t>ст карниз №1, 2 (2050)</t>
  </si>
  <si>
    <t>160 коньяк</t>
  </si>
  <si>
    <t>1083 венге кофе</t>
  </si>
  <si>
    <t>51922 силк жасмин</t>
  </si>
  <si>
    <t>1824 венге светлый распил</t>
  </si>
  <si>
    <t>201 кремовый металлик</t>
  </si>
  <si>
    <t>66-020 лавандовый</t>
  </si>
  <si>
    <t>Сборные:</t>
  </si>
  <si>
    <t>ст карниз №1, 2 (2750)</t>
  </si>
  <si>
    <t>1631 ларче светлый</t>
  </si>
  <si>
    <t>1084 венге</t>
  </si>
  <si>
    <t>51923 силк тирамису</t>
  </si>
  <si>
    <t>1825 венге темный распил</t>
  </si>
  <si>
    <t>203 шампань</t>
  </si>
  <si>
    <t>66-024 красная азалия</t>
  </si>
  <si>
    <t>Патина:</t>
  </si>
  <si>
    <t>КОТОВСКАЯ ФАБРИКА</t>
  </si>
  <si>
    <t>карниз № 2, 3 (1000)</t>
  </si>
  <si>
    <t>1632 ларче темный</t>
  </si>
  <si>
    <t>1102 белый структурный</t>
  </si>
  <si>
    <t>51927 силк лайм</t>
  </si>
  <si>
    <t>1880 рустик молочный</t>
  </si>
  <si>
    <t>204 капучино</t>
  </si>
  <si>
    <t>66-007 зеленый</t>
  </si>
  <si>
    <t>Толщина:</t>
  </si>
  <si>
    <t>МЕБЕЛЬНЫХ ФАСАДОВ</t>
  </si>
  <si>
    <t>карниз № 2, 3 (2400)</t>
  </si>
  <si>
    <t>1635 сандал светлый</t>
  </si>
  <si>
    <t>1111 белая шагрень</t>
  </si>
  <si>
    <t>51931 силк маус</t>
  </si>
  <si>
    <t>1888 слива валис светлая</t>
  </si>
  <si>
    <t>205 черный</t>
  </si>
  <si>
    <t>66-118 абрикос</t>
  </si>
  <si>
    <t>Примечание по пленке:</t>
  </si>
  <si>
    <t>карниз № 4 (1000)</t>
  </si>
  <si>
    <t>1636 сандал серый</t>
  </si>
  <si>
    <t>1114 ива светлая поперечная</t>
  </si>
  <si>
    <t>51933 силк орхидея</t>
  </si>
  <si>
    <t>33307 экопатина</t>
  </si>
  <si>
    <t>211 мокко мет</t>
  </si>
  <si>
    <t>66-204 шампань</t>
  </si>
  <si>
    <t>карниз № 4 (2400)</t>
  </si>
  <si>
    <t>1637 ясень шимо светлый</t>
  </si>
  <si>
    <t>1115 ива темная поперечная</t>
  </si>
  <si>
    <t>51944 силк виолет</t>
  </si>
  <si>
    <t>33063 патина натуральная</t>
  </si>
  <si>
    <t>213 шоколад мет</t>
  </si>
  <si>
    <t>66-203 королевское золото</t>
  </si>
  <si>
    <t>№</t>
  </si>
  <si>
    <t>Высота,мм</t>
  </si>
  <si>
    <t>Ширина,мм</t>
  </si>
  <si>
    <t>Кол-во</t>
  </si>
  <si>
    <t>Примечание</t>
  </si>
  <si>
    <t>фриз (1000)</t>
  </si>
  <si>
    <t>1638 ясень шимо темный</t>
  </si>
  <si>
    <t>12-21 мята</t>
  </si>
  <si>
    <t>51947 силк сноу</t>
  </si>
  <si>
    <t>33081 патина миртовая</t>
  </si>
  <si>
    <t>264 оранжевый</t>
  </si>
  <si>
    <t>66-205 черный жемчуг</t>
  </si>
  <si>
    <t>фриз (2400)</t>
  </si>
  <si>
    <t>1656 венеция крема</t>
  </si>
  <si>
    <t>12-24 шагрень ваниль</t>
  </si>
  <si>
    <t>51949 силк имбирь</t>
  </si>
  <si>
    <t>50704 шоколадная шелкография</t>
  </si>
  <si>
    <t>303 лазурный металлик</t>
  </si>
  <si>
    <t>66-403 гламурный</t>
  </si>
  <si>
    <t>гнутый фриз (шт)</t>
  </si>
  <si>
    <t>194-7 венге</t>
  </si>
  <si>
    <t>12-25 розовая шагрень</t>
  </si>
  <si>
    <t>51950 силк гранат</t>
  </si>
  <si>
    <t>50705 бронзовая шелкография</t>
  </si>
  <si>
    <t>304-6Т голубой</t>
  </si>
  <si>
    <t>66-457 белый алмаз</t>
  </si>
  <si>
    <t>баллюстрада (п/м)</t>
  </si>
  <si>
    <t>246-3 тиковое дерево</t>
  </si>
  <si>
    <t>12-31 желтая шагрень</t>
  </si>
  <si>
    <t>51951 силк кашемир</t>
  </si>
  <si>
    <t>50706 жемчужная шелкография</t>
  </si>
  <si>
    <t>351 синий</t>
  </si>
  <si>
    <t>66-578 серебро</t>
  </si>
  <si>
    <t>гнут багет № 1, гнут карниз № 2, 3 (шт)</t>
  </si>
  <si>
    <t>28-118 персиковый шелк</t>
  </si>
  <si>
    <t>52027 черное дерево</t>
  </si>
  <si>
    <t>403 азалия металлик</t>
  </si>
  <si>
    <t>66-757 яблоко</t>
  </si>
  <si>
    <t>28-280 красная шагрень</t>
  </si>
  <si>
    <t>12-91 эвкалипт</t>
  </si>
  <si>
    <t>433 роза белая</t>
  </si>
  <si>
    <t>66-857 пурпурная роза</t>
  </si>
  <si>
    <t>гнут багет № 2, 3 (шт)</t>
  </si>
  <si>
    <t>28-666 лайм шагрень</t>
  </si>
  <si>
    <t>13-01 артвуд сноу</t>
  </si>
  <si>
    <t>55002 ясень платина</t>
  </si>
  <si>
    <t>51-57 техно жемчуг</t>
  </si>
  <si>
    <t>435 роза красная</t>
  </si>
  <si>
    <t>66-904 пурпур</t>
  </si>
  <si>
    <t>прям багет № 1 (п/м)</t>
  </si>
  <si>
    <t>28-811 сталь шагрень</t>
  </si>
  <si>
    <t>13-02 артвуд кеймстоун</t>
  </si>
  <si>
    <t>55003 ясень бизе</t>
  </si>
  <si>
    <t>51-77 техно бордо</t>
  </si>
  <si>
    <t>457 серебро</t>
  </si>
  <si>
    <t>66-100 античная сосна</t>
  </si>
  <si>
    <t>прям багет № 2, 3 (п/м)</t>
  </si>
  <si>
    <t>28-813 шагрень гламур</t>
  </si>
  <si>
    <t>13-03 артвуд сенд</t>
  </si>
  <si>
    <t>55004 ясень крем</t>
  </si>
  <si>
    <t>51-87 техно платина</t>
  </si>
  <si>
    <t>516 оранжевый мат металлик</t>
  </si>
  <si>
    <t>66-200 павлоний</t>
  </si>
  <si>
    <t>28-816 шагрень жемчуг</t>
  </si>
  <si>
    <t>13-04 артвуд шейл</t>
  </si>
  <si>
    <t>55005 ясень светлый</t>
  </si>
  <si>
    <t>832 арт лайм</t>
  </si>
  <si>
    <t>66-300 гикори</t>
  </si>
  <si>
    <t>Расчет гнутых фасадов</t>
  </si>
  <si>
    <t>М2</t>
  </si>
  <si>
    <t>28-948 асфальт</t>
  </si>
  <si>
    <t>13-05 артвуд пит</t>
  </si>
  <si>
    <t>55006 ясень кофе</t>
  </si>
  <si>
    <t>66-400 дуб красный</t>
  </si>
  <si>
    <t>высота</t>
  </si>
  <si>
    <t>к/во</t>
  </si>
  <si>
    <t>стоимость</t>
  </si>
  <si>
    <t>Цена</t>
  </si>
  <si>
    <t>3011 дуб коричневый</t>
  </si>
  <si>
    <t>13-06 артвуд клэй</t>
  </si>
  <si>
    <t>55007 ясень серый</t>
  </si>
  <si>
    <t>66-500 полосатый орех</t>
  </si>
  <si>
    <t>доп</t>
  </si>
  <si>
    <t>3012 дуб мелвилл</t>
  </si>
  <si>
    <t>13-07 артвуд филд</t>
  </si>
  <si>
    <t>55043 тангент крем</t>
  </si>
  <si>
    <t>839 арт шоколад</t>
  </si>
  <si>
    <t>66-700 сандал</t>
  </si>
  <si>
    <t>итого</t>
  </si>
  <si>
    <t>3013 лен белый</t>
  </si>
  <si>
    <t>13-08 артвуд сойл</t>
  </si>
  <si>
    <t>55048 тангент милк</t>
  </si>
  <si>
    <t>9015 дуб шоколад</t>
  </si>
  <si>
    <t>578 титан</t>
  </si>
  <si>
    <t>66-800 красное дерево</t>
  </si>
  <si>
    <t>3014 махагон</t>
  </si>
  <si>
    <t>1325 белое золото</t>
  </si>
  <si>
    <t>55049 тангент лайт</t>
  </si>
  <si>
    <t>9020 бран</t>
  </si>
  <si>
    <t>580 альбит</t>
  </si>
  <si>
    <t>77-452 дюна черная</t>
  </si>
  <si>
    <t>3015 махагон ультра</t>
  </si>
  <si>
    <t>1421-28 дуб светлый</t>
  </si>
  <si>
    <t>55050 тангент латте</t>
  </si>
  <si>
    <t>9030 рикон</t>
  </si>
  <si>
    <t>581 топаз</t>
  </si>
  <si>
    <t>77-453 дюна крем</t>
  </si>
  <si>
    <t>Итого</t>
  </si>
  <si>
    <t>3016 холст серый</t>
  </si>
  <si>
    <t>1421-27 дуб темный</t>
  </si>
  <si>
    <t>55051 тангент кофе</t>
  </si>
  <si>
    <t>582 турмалин</t>
  </si>
  <si>
    <t>3017 ясень шимо</t>
  </si>
  <si>
    <t>55052 тангент какао</t>
  </si>
  <si>
    <t>583 сердолик</t>
  </si>
  <si>
    <t>77-459 дюна оранж</t>
  </si>
  <si>
    <t>Толщина 6 мм</t>
  </si>
  <si>
    <t>СПАЛЫ</t>
  </si>
  <si>
    <t>3018 тик текстурный</t>
  </si>
  <si>
    <t>1619 персик</t>
  </si>
  <si>
    <t>55053 тангент капучино</t>
  </si>
  <si>
    <t>584 морион</t>
  </si>
  <si>
    <t>900 жемчужное дерево</t>
  </si>
  <si>
    <t>Толщина 8 мм</t>
  </si>
  <si>
    <t>16/19/28</t>
  </si>
  <si>
    <t>кат 0, 1</t>
  </si>
  <si>
    <t>кат  4</t>
  </si>
  <si>
    <t>3019 вяз текстурный</t>
  </si>
  <si>
    <t>1633 акация светлая</t>
  </si>
  <si>
    <t>55054 тангент голубой</t>
  </si>
  <si>
    <t>585 оникс</t>
  </si>
  <si>
    <t>956-1 белый шелк</t>
  </si>
  <si>
    <t>Толщина 10 мм</t>
  </si>
  <si>
    <t>№ 1, 2 до 1000</t>
  </si>
  <si>
    <t>3020 орех</t>
  </si>
  <si>
    <t>1634 акация темная</t>
  </si>
  <si>
    <t>55055 тангент графит</t>
  </si>
  <si>
    <t>586 александрит</t>
  </si>
  <si>
    <t>Толщина 10 мм ламинированная</t>
  </si>
  <si>
    <t>№ 1, 2 до 2000</t>
  </si>
  <si>
    <t>3021 ясень неро</t>
  </si>
  <si>
    <t>1639 лиственница светлая</t>
  </si>
  <si>
    <t>RED G красный</t>
  </si>
  <si>
    <t>587 сапфир</t>
  </si>
  <si>
    <t>Толщина 19 мм ламинированная</t>
  </si>
  <si>
    <t>+240</t>
  </si>
  <si>
    <t>№ 1, 2 от 2001</t>
  </si>
  <si>
    <t>3022 венге</t>
  </si>
  <si>
    <t>1640 лиственница темная</t>
  </si>
  <si>
    <t>088-6 G асфальт глянец</t>
  </si>
  <si>
    <t>660 макиотти</t>
  </si>
  <si>
    <t>Толщина 22 мм ламинированная</t>
  </si>
  <si>
    <t>+420</t>
  </si>
  <si>
    <t>№ 3, 4, 5 до 1000</t>
  </si>
  <si>
    <t>3023 слива</t>
  </si>
  <si>
    <t>1820 сапели тисненый</t>
  </si>
  <si>
    <t>089-6 G черный</t>
  </si>
  <si>
    <t>661 омела</t>
  </si>
  <si>
    <t>Толщина 28 мм</t>
  </si>
  <si>
    <t>+1180</t>
  </si>
  <si>
    <t>№ 3, 4, 5 до 2000</t>
  </si>
  <si>
    <t>3024 ель</t>
  </si>
  <si>
    <t>1830 бронза</t>
  </si>
  <si>
    <t>1101-1 G белый</t>
  </si>
  <si>
    <t>662 бонди</t>
  </si>
  <si>
    <t>Двойная патина (золото, темный орех)</t>
  </si>
  <si>
    <t>№ 3, 4, 5 от 2001</t>
  </si>
  <si>
    <t>3025 грецкий орех</t>
  </si>
  <si>
    <t>1878-37 вишня</t>
  </si>
  <si>
    <t>2202-2 G белый</t>
  </si>
  <si>
    <t>663 орион</t>
  </si>
  <si>
    <t>Витрина с выборкой (патина)</t>
  </si>
  <si>
    <t>+15%</t>
  </si>
  <si>
    <t>3026 дуб с пилением</t>
  </si>
  <si>
    <t>1892-22 вишня оксфорд</t>
  </si>
  <si>
    <t>1392-3 G вишня</t>
  </si>
  <si>
    <t>664 борнео</t>
  </si>
  <si>
    <t>Витрина с выборкой</t>
  </si>
  <si>
    <t>+25%</t>
  </si>
  <si>
    <t>Спалы толщиной 22 мм считать по цене 19 мм</t>
  </si>
  <si>
    <t>4034-6 старое дерево</t>
  </si>
  <si>
    <t>1901 розовый</t>
  </si>
  <si>
    <t>1390 G махагон глянец</t>
  </si>
  <si>
    <t>665 барбарис</t>
  </si>
  <si>
    <t>Коллекция Classic Plus</t>
  </si>
  <si>
    <t>Стандартная ширина спал № 1,2 50 мм</t>
  </si>
  <si>
    <t>5015-45 венге темный</t>
  </si>
  <si>
    <t>2036 карпатская ель</t>
  </si>
  <si>
    <t>1391 G кедр</t>
  </si>
  <si>
    <t>666 лайм</t>
  </si>
  <si>
    <t>Коллекция Prestige</t>
  </si>
  <si>
    <t>+360</t>
  </si>
  <si>
    <t>№ 3-60мм, № 4-55 мм, № 5-50 мм</t>
  </si>
  <si>
    <t>5016 венге темный седой</t>
  </si>
  <si>
    <t>2050-2 бук</t>
  </si>
  <si>
    <t>1401 G розовый глянец</t>
  </si>
  <si>
    <t>667 авокадо</t>
  </si>
  <si>
    <t>Коллекция 3D</t>
  </si>
  <si>
    <t>Отклонение по ширине у спал +120 за штуку</t>
  </si>
  <si>
    <t>5024 винтаж</t>
  </si>
  <si>
    <t>2291 оранжевый</t>
  </si>
  <si>
    <t>1498 G грецкий орех</t>
  </si>
  <si>
    <t>668 лемато</t>
  </si>
  <si>
    <t>Фрезеровка Волна 1, 2 на вес фасаад</t>
  </si>
  <si>
    <t>Спалы премиум + 120 за штуку</t>
  </si>
  <si>
    <t>согласовывать</t>
  </si>
  <si>
    <t>5025 вишня мраморная</t>
  </si>
  <si>
    <t>2425 шагрень платина</t>
  </si>
  <si>
    <t>1705-1 G сизый глянец</t>
  </si>
  <si>
    <t>669 мангостин</t>
  </si>
  <si>
    <t>Итого:</t>
  </si>
  <si>
    <t>Коллекция Liitle Paradise</t>
  </si>
  <si>
    <t>+480</t>
  </si>
  <si>
    <t>новинка</t>
  </si>
  <si>
    <t>6850 орех темный</t>
  </si>
  <si>
    <t>246-2 дуб антик</t>
  </si>
  <si>
    <t>200-6 G гляссе</t>
  </si>
  <si>
    <t>670 индиго</t>
  </si>
  <si>
    <t>Коллекция Премиум</t>
  </si>
  <si>
    <t>+950</t>
  </si>
  <si>
    <t>7220 светлый орех</t>
  </si>
  <si>
    <t>2494 ваниль</t>
  </si>
  <si>
    <t>202-6 G слоновая кость</t>
  </si>
  <si>
    <t>671 тамаринд</t>
  </si>
  <si>
    <t>7320 шампань темный</t>
  </si>
  <si>
    <t>203-6 G ваниль</t>
  </si>
  <si>
    <t>672 антрацит</t>
  </si>
  <si>
    <t>Фрезеровка с косичкой 1,2,3,4,8,9</t>
  </si>
  <si>
    <t>+710</t>
  </si>
  <si>
    <t>(прима, гранд, аризона, софия)</t>
  </si>
  <si>
    <t>7380 шампань светлый</t>
  </si>
  <si>
    <t>2929 ольха тисненая</t>
  </si>
  <si>
    <t>204-6 G слоновая кость</t>
  </si>
  <si>
    <t>673 гуава</t>
  </si>
  <si>
    <t>Фрезеровка с косичкой 5, 6, 7</t>
  </si>
  <si>
    <t>8080 меланж темный</t>
  </si>
  <si>
    <t>38007 анегри</t>
  </si>
  <si>
    <t>208-6 G оранжевый</t>
  </si>
  <si>
    <t>735 зеленое яблоко</t>
  </si>
  <si>
    <t>Эскиз</t>
  </si>
  <si>
    <t>8083 меланж светлый</t>
  </si>
  <si>
    <t>3875 штормовое море</t>
  </si>
  <si>
    <t>2101 G макиотти</t>
  </si>
  <si>
    <t>745 металлик олива</t>
  </si>
  <si>
    <t>Эскиз + патина</t>
  </si>
  <si>
    <t>+10%</t>
  </si>
  <si>
    <t>85050 дуб седой</t>
  </si>
  <si>
    <t>3993 синий</t>
  </si>
  <si>
    <t>2102 G купуасу</t>
  </si>
  <si>
    <t>757 фисташка</t>
  </si>
  <si>
    <t>Витрина сетка</t>
  </si>
  <si>
    <t>+1770</t>
  </si>
  <si>
    <t>(максим высота гнутой витрины СЕТКА-1000мм)</t>
  </si>
  <si>
    <t>44007 твист светло-серый</t>
  </si>
  <si>
    <t>2103 G карамбола</t>
  </si>
  <si>
    <t>777 светло коричн хамелеон</t>
  </si>
  <si>
    <t>Витрина с диагональной решеткой</t>
  </si>
  <si>
    <t>+590</t>
  </si>
  <si>
    <t>(данные витрины рекомендуются в матовых пленках)</t>
  </si>
  <si>
    <t>45007 твист серый</t>
  </si>
  <si>
    <t>3030 G циан</t>
  </si>
  <si>
    <t>857 фиолетовый</t>
  </si>
  <si>
    <t>Сборный фасад из разных цветов считается по высшей категории</t>
  </si>
  <si>
    <t>46007 твист серебристый</t>
  </si>
  <si>
    <t>3176 G желтый глянец</t>
  </si>
  <si>
    <t>8010 серебрянный дождь</t>
  </si>
  <si>
    <t>47007 серый текстиль</t>
  </si>
  <si>
    <t>5034-2 G корень</t>
  </si>
  <si>
    <t>8020 огни нью йорка</t>
  </si>
  <si>
    <t>Арка премиум</t>
  </si>
  <si>
    <t>(к штуке)</t>
  </si>
  <si>
    <t>48007 вертикальные страйпы</t>
  </si>
  <si>
    <t>5050 G виолетта</t>
  </si>
  <si>
    <t>903 пурпурный металлик</t>
  </si>
  <si>
    <t>Грядушка Волна</t>
  </si>
  <si>
    <t>49007 коричневый штрокс</t>
  </si>
  <si>
    <t>5103 G какао</t>
  </si>
  <si>
    <t>904 малиновый металлик</t>
  </si>
  <si>
    <t>Грядушка Гранд</t>
  </si>
  <si>
    <t>56007 белый штрокс</t>
  </si>
  <si>
    <t>5113 G мокко</t>
  </si>
  <si>
    <t>999 зеленый хамелеон</t>
  </si>
  <si>
    <t>Грядушки</t>
  </si>
  <si>
    <t>(Ангара, Греция, Медея, Маргарита, Троя)</t>
  </si>
  <si>
    <t>5010 ореховый дубослив светлый</t>
  </si>
  <si>
    <t>5115 G темный шоколад глянец</t>
  </si>
  <si>
    <t>800 магнолия</t>
  </si>
  <si>
    <t>Гнутый фасад витрина с решеткой</t>
  </si>
  <si>
    <t>5011 ореховый дубослив</t>
  </si>
  <si>
    <t>5120 G кофе с молоком</t>
  </si>
  <si>
    <t>801 фуксия</t>
  </si>
  <si>
    <t>5012 дуб сонома светл</t>
  </si>
  <si>
    <t>5123 G капучино</t>
  </si>
  <si>
    <t>802 лайм</t>
  </si>
  <si>
    <t>5013 дуб сонома темный</t>
  </si>
  <si>
    <t>5136 G шоколад глянец</t>
  </si>
  <si>
    <t>803 фиолет</t>
  </si>
  <si>
    <t>5000-2 орех</t>
  </si>
  <si>
    <t>5146 G графит глянец</t>
  </si>
  <si>
    <t>805 шафран</t>
  </si>
  <si>
    <t>5019 дуб каньон</t>
  </si>
  <si>
    <t>5153 G баклажан</t>
  </si>
  <si>
    <t>808 сирень</t>
  </si>
  <si>
    <t>5020 серое дерево</t>
  </si>
  <si>
    <t>5223 G бук молочный</t>
  </si>
  <si>
    <t>809 шоколад</t>
  </si>
  <si>
    <t>5021 граб</t>
  </si>
  <si>
    <t>6300 G трава</t>
  </si>
  <si>
    <t>810 графит</t>
  </si>
  <si>
    <t>5022 дуб беленый</t>
  </si>
  <si>
    <t>6310 G олива глянец</t>
  </si>
  <si>
    <t>910 urban dark</t>
  </si>
  <si>
    <t>5023 дуб макасар</t>
  </si>
  <si>
    <t>6320 G оливковый глянец</t>
  </si>
  <si>
    <t>920 urban light</t>
  </si>
  <si>
    <t>5026 дуб тортуга</t>
  </si>
  <si>
    <t>6416 G светло зеленый</t>
  </si>
  <si>
    <t>930 лофт bronze</t>
  </si>
  <si>
    <t>6500 G бирюза глянец</t>
  </si>
  <si>
    <t>940 лофт gold</t>
  </si>
  <si>
    <t>5028 дуб светлый</t>
  </si>
  <si>
    <t>6600 G лайм глянец</t>
  </si>
  <si>
    <t>950 близар</t>
  </si>
  <si>
    <t>5029 дуб темный</t>
  </si>
  <si>
    <t>7241 G зебрано</t>
  </si>
  <si>
    <t>955 левантера</t>
  </si>
  <si>
    <t>5030 тополь</t>
  </si>
  <si>
    <t>7253 G зебрано белый</t>
  </si>
  <si>
    <t>965 марцио</t>
  </si>
  <si>
    <t>5031 амарант</t>
  </si>
  <si>
    <t>7741 G эбен</t>
  </si>
  <si>
    <t>975 руэрга</t>
  </si>
  <si>
    <t>5032 ироко</t>
  </si>
  <si>
    <t>7841 G серебрянный орех</t>
  </si>
  <si>
    <t>985 сонора</t>
  </si>
  <si>
    <t>612-28 красный риф</t>
  </si>
  <si>
    <t>7941 G дуб выбеленный</t>
  </si>
  <si>
    <t>9141 муссон беж</t>
  </si>
  <si>
    <t>612-01 риф белоснежный</t>
  </si>
  <si>
    <t>8045-1 G жемчуг</t>
  </si>
  <si>
    <t>14081 синхропоры топаз</t>
  </si>
  <si>
    <t>612-22 риф жемчужный</t>
  </si>
  <si>
    <t>980 G коралл глянец</t>
  </si>
  <si>
    <t>14083 синхропоры скай</t>
  </si>
  <si>
    <t>612-31 риф желтый</t>
  </si>
  <si>
    <t>981 G красный глянец</t>
  </si>
  <si>
    <t>14086 синхропоры милк</t>
  </si>
  <si>
    <t>612-36 риф темный шоколад</t>
  </si>
  <si>
    <t>982 G малиновый глянец</t>
  </si>
  <si>
    <t>14087 синхропоры грей патин</t>
  </si>
  <si>
    <t>612-65 риф яблоко</t>
  </si>
  <si>
    <t>983 G бордо</t>
  </si>
  <si>
    <t>14088 синхропоры графит</t>
  </si>
  <si>
    <t>612-66 риф лайм</t>
  </si>
  <si>
    <t>984 G личи</t>
  </si>
  <si>
    <t>14089 синхропоры шоколад</t>
  </si>
  <si>
    <t>9152 текстура платина</t>
  </si>
  <si>
    <t>14090 синхропоры айсберг</t>
  </si>
  <si>
    <t>66027 лен темный</t>
  </si>
  <si>
    <t>15010 патина скай</t>
  </si>
  <si>
    <t>14091 синхропоры модерн</t>
  </si>
  <si>
    <t>67027 лен светлый</t>
  </si>
  <si>
    <t>15015 ясень бежевый</t>
  </si>
  <si>
    <t>14093 синхропоры маус</t>
  </si>
  <si>
    <t>7001 магия айс</t>
  </si>
  <si>
    <t>15016 патина вегас</t>
  </si>
  <si>
    <t>14095 синхропоры капри</t>
  </si>
  <si>
    <t>7002 магия найт</t>
  </si>
  <si>
    <t>15017 патина ясень золото</t>
  </si>
  <si>
    <t>15035 дуб крем</t>
  </si>
  <si>
    <t>7003 бруклин кварц</t>
  </si>
  <si>
    <t>15018 ясень патина</t>
  </si>
  <si>
    <t>15037 барс полярный</t>
  </si>
  <si>
    <t>7004 бруклин сэнд</t>
  </si>
  <si>
    <t>15019 тисс молочный</t>
  </si>
  <si>
    <t>15042 патина радиал</t>
  </si>
  <si>
    <t>7005 бруклин лайт</t>
  </si>
  <si>
    <t>15025 березовая рябь</t>
  </si>
  <si>
    <t>15048 дуб бирюзовый</t>
  </si>
  <si>
    <t>7006 паутинка серебро</t>
  </si>
  <si>
    <t>15027 дуб фактурный магнолия</t>
  </si>
  <si>
    <t>15063 дуб кофе</t>
  </si>
  <si>
    <t>7007 паутинка золото</t>
  </si>
  <si>
    <t>15030 дуб фактурный белый</t>
  </si>
  <si>
    <t>16020 реалвуд белый</t>
  </si>
  <si>
    <t>7008 паутинка белая</t>
  </si>
  <si>
    <t>15033 дуб фактурный шоколад</t>
  </si>
  <si>
    <t>16021 реалвуд кофе</t>
  </si>
  <si>
    <t>7009 паутинка латте</t>
  </si>
  <si>
    <t>15040 дуб фактурный перванш</t>
  </si>
  <si>
    <t>16022 реалвуд молочный</t>
  </si>
  <si>
    <t>7040 эвкалипт</t>
  </si>
  <si>
    <t>15043 дуб фактурный антрацит</t>
  </si>
  <si>
    <t>16023 реалвуд крем</t>
  </si>
  <si>
    <t>8031 мраморное дерево</t>
  </si>
  <si>
    <t>15044 дуб серебро белый</t>
  </si>
  <si>
    <t>16024 реалвуд латте</t>
  </si>
  <si>
    <t>8032 амарант пепельный</t>
  </si>
  <si>
    <t>15045 дуб серебро синий</t>
  </si>
  <si>
    <t>16025 реалвуд каппучино</t>
  </si>
  <si>
    <t>8033 амарант</t>
  </si>
  <si>
    <t>15046 дуб серебро графит</t>
  </si>
  <si>
    <t>16026 реалвуд грей</t>
  </si>
  <si>
    <t>8034 сикомора бежевая</t>
  </si>
  <si>
    <t>15055 дуб медовый патина</t>
  </si>
  <si>
    <t>16027 реалвуд мокко</t>
  </si>
  <si>
    <t>8035 сикомора натуральная</t>
  </si>
  <si>
    <t>15057 орех пацифик</t>
  </si>
  <si>
    <t>16028 ламбер милк</t>
  </si>
  <si>
    <t>8036 дуб приморский</t>
  </si>
  <si>
    <t>15059 оливковое дерево</t>
  </si>
  <si>
    <t>16029 ламбер макиато</t>
  </si>
  <si>
    <t>8037 дуб седой синхро</t>
  </si>
  <si>
    <t>15060 крымское дерево</t>
  </si>
  <si>
    <t>8038 дуб синхро</t>
  </si>
  <si>
    <t>15061 дымчатое дерево</t>
  </si>
  <si>
    <t>16031 реалвуд металл</t>
  </si>
  <si>
    <t>8039 дуб тобакко синхро</t>
  </si>
  <si>
    <t>15062 песочное дерево</t>
  </si>
  <si>
    <t>16032 реалвуд кофе с молоком</t>
  </si>
  <si>
    <t>8040 дуб коньяк синхро</t>
  </si>
  <si>
    <t>15070 тополь мокко</t>
  </si>
  <si>
    <t>16033 реалвуд графит</t>
  </si>
  <si>
    <t>8041 дуб филадельфия крем</t>
  </si>
  <si>
    <t>15080 ясень фисташка</t>
  </si>
  <si>
    <t>16081 структура венге ваниль</t>
  </si>
  <si>
    <t>8042 дуб филадельфия мокко</t>
  </si>
  <si>
    <t>15507 арктик</t>
  </si>
  <si>
    <t>9101 кожа молочная</t>
  </si>
  <si>
    <t>8043 дуб филадельфия графит</t>
  </si>
  <si>
    <t>15509 жемчуг</t>
  </si>
  <si>
    <t>9201 кожа крем</t>
  </si>
  <si>
    <t>8044 дуб филадельфия грей</t>
  </si>
  <si>
    <t>15510 кофе</t>
  </si>
  <si>
    <t>9301 кожа латте</t>
  </si>
  <si>
    <t>8046 дуб филадельфия коньяк</t>
  </si>
  <si>
    <t>15517 горчица</t>
  </si>
  <si>
    <t>9401 кожа шоколад</t>
  </si>
  <si>
    <t>8047 дуб филадельфия шоколад</t>
  </si>
  <si>
    <t>15518 голубой</t>
  </si>
  <si>
    <t>3041 G крем брюле</t>
  </si>
  <si>
    <t>8066 холст черный</t>
  </si>
  <si>
    <t>15519 бирюза</t>
  </si>
  <si>
    <t>3810 G дуб скальный</t>
  </si>
  <si>
    <t>8067 холст белый</t>
  </si>
  <si>
    <t>15591 терракот</t>
  </si>
  <si>
    <t>8077 осина</t>
  </si>
  <si>
    <t>15592 бордо</t>
  </si>
  <si>
    <t>8078 спил кантри</t>
  </si>
  <si>
    <t>15593 болото</t>
  </si>
  <si>
    <t>313-1 страйп белый</t>
  </si>
  <si>
    <t>15594 эвкалипт</t>
  </si>
  <si>
    <t>313-3 страйп черный</t>
  </si>
  <si>
    <t>15595 вулканический дуб</t>
  </si>
  <si>
    <t>313-4 страйп красный</t>
  </si>
  <si>
    <t>15598 крем</t>
  </si>
  <si>
    <t>9016 слива</t>
  </si>
  <si>
    <t>17080 софт кофе</t>
  </si>
  <si>
    <t>9408 асфальт</t>
  </si>
  <si>
    <t>17081 бизе шагрень</t>
  </si>
  <si>
    <t>9440 серый шпат</t>
  </si>
  <si>
    <t>17083 софт олива</t>
  </si>
  <si>
    <t>9-920 лофт белый</t>
  </si>
  <si>
    <t>17087 софт грей</t>
  </si>
  <si>
    <t>9-921 лофт ваниль</t>
  </si>
  <si>
    <t>17088 софт капучино</t>
  </si>
  <si>
    <t>9-923 лофт капучино</t>
  </si>
  <si>
    <t>17089 софт сантьяго</t>
  </si>
  <si>
    <t>9-925 лофт грей</t>
  </si>
  <si>
    <t>17090 софт грин</t>
  </si>
  <si>
    <t>9-926 лофт графит</t>
  </si>
  <si>
    <t>17094 софт макиато</t>
  </si>
  <si>
    <t>9-935 бетон лофт натуральный</t>
  </si>
  <si>
    <t>17095 софт фисташка</t>
  </si>
  <si>
    <t>9-936 бетон лофт графит</t>
  </si>
  <si>
    <t>17096 софт мокко</t>
  </si>
  <si>
    <t>9-951 бетон чикаго белый</t>
  </si>
  <si>
    <t>18001 сандор</t>
  </si>
  <si>
    <t>9-953 бетон чикаго беж</t>
  </si>
  <si>
    <t>18002 бриена</t>
  </si>
  <si>
    <t>9-956 бетон чикаго графит</t>
  </si>
  <si>
    <t>18006 дрого</t>
  </si>
  <si>
    <t>18007 дарион</t>
  </si>
  <si>
    <t>18008 игрит</t>
  </si>
  <si>
    <t>18009 джофри</t>
  </si>
  <si>
    <t>18010 аффогато</t>
  </si>
  <si>
    <t>18011 гранита</t>
  </si>
  <si>
    <t>18012 джелато</t>
  </si>
  <si>
    <t>18013 ногиата</t>
  </si>
  <si>
    <t>18014 буше</t>
  </si>
  <si>
    <t>18015 пандора</t>
  </si>
  <si>
    <t>18016 пастьера</t>
  </si>
  <si>
    <t>сборные</t>
  </si>
  <si>
    <t>толщина фасадов 16 мм</t>
  </si>
  <si>
    <t>1 категория</t>
  </si>
  <si>
    <t>2 категория</t>
  </si>
  <si>
    <t>матовая эмаль</t>
  </si>
  <si>
    <t>мат эмаль + мат лак</t>
  </si>
  <si>
    <t>мат эмаль+глянц лак</t>
  </si>
  <si>
    <t>Звездное небо</t>
  </si>
  <si>
    <t>RAL</t>
  </si>
  <si>
    <t>CS</t>
  </si>
  <si>
    <t>001</t>
  </si>
  <si>
    <t>1003</t>
  </si>
  <si>
    <t>035</t>
  </si>
  <si>
    <t>прямой фас без фрезер, (м2)</t>
  </si>
  <si>
    <t>002</t>
  </si>
  <si>
    <t>1004</t>
  </si>
  <si>
    <t>036</t>
  </si>
  <si>
    <t>гнутый фас, без фрезер (м2)</t>
  </si>
  <si>
    <t>003</t>
  </si>
  <si>
    <t>1005</t>
  </si>
  <si>
    <t>037</t>
  </si>
  <si>
    <t>Цвет(RС)</t>
  </si>
  <si>
    <t>комб фасады пленка+эмаль (прям/гнут)</t>
  </si>
  <si>
    <t>004</t>
  </si>
  <si>
    <t>1006</t>
  </si>
  <si>
    <t>038</t>
  </si>
  <si>
    <t>Цвет(CS)</t>
  </si>
  <si>
    <t>комб фасады эмаль+эмаль (прям/гнут)</t>
  </si>
  <si>
    <t>005</t>
  </si>
  <si>
    <t>1007</t>
  </si>
  <si>
    <t>040</t>
  </si>
  <si>
    <t xml:space="preserve">Лак </t>
  </si>
  <si>
    <t>баллюстрада 600-800мм (шт)</t>
  </si>
  <si>
    <t>006</t>
  </si>
  <si>
    <t>1012</t>
  </si>
  <si>
    <t>041</t>
  </si>
  <si>
    <t>баллюстрада 1000-1200мм (шт)</t>
  </si>
  <si>
    <t>007</t>
  </si>
  <si>
    <t>1016</t>
  </si>
  <si>
    <t>гнутая баллюстрада (шт)</t>
  </si>
  <si>
    <t>008</t>
  </si>
  <si>
    <t>1017</t>
  </si>
  <si>
    <t>042</t>
  </si>
  <si>
    <t>фриз (п/м)</t>
  </si>
  <si>
    <t>009</t>
  </si>
  <si>
    <t>1018</t>
  </si>
  <si>
    <t>043</t>
  </si>
  <si>
    <t>010</t>
  </si>
  <si>
    <t>1021</t>
  </si>
  <si>
    <t>044</t>
  </si>
  <si>
    <t>станд карниз 1, 2 (п/м)</t>
  </si>
  <si>
    <t>011</t>
  </si>
  <si>
    <t>1023</t>
  </si>
  <si>
    <t>045</t>
  </si>
  <si>
    <t>карниз 2, 3 (п/м)</t>
  </si>
  <si>
    <t>012</t>
  </si>
  <si>
    <t>1027</t>
  </si>
  <si>
    <t>046</t>
  </si>
  <si>
    <t>багет прям, карниз 4 (п/м)</t>
  </si>
  <si>
    <t>013</t>
  </si>
  <si>
    <t>1028</t>
  </si>
  <si>
    <t>047</t>
  </si>
  <si>
    <t>багет гнут, гнут карниз 2, 3 (шт)</t>
  </si>
  <si>
    <t>014</t>
  </si>
  <si>
    <t>1032</t>
  </si>
  <si>
    <t>050</t>
  </si>
  <si>
    <t>багет прямой 2, 3 (п/м)</t>
  </si>
  <si>
    <t>015</t>
  </si>
  <si>
    <t>1033</t>
  </si>
  <si>
    <t>051</t>
  </si>
  <si>
    <t>багет гнут 2, 3 (шт)</t>
  </si>
  <si>
    <t>016</t>
  </si>
  <si>
    <t>1037</t>
  </si>
  <si>
    <t>052</t>
  </si>
  <si>
    <t>спалы 1, 2 (п/м)</t>
  </si>
  <si>
    <t>017</t>
  </si>
  <si>
    <t>2000</t>
  </si>
  <si>
    <t>053</t>
  </si>
  <si>
    <t>спалы 3, 4, 5 (п/м)</t>
  </si>
  <si>
    <t>018</t>
  </si>
  <si>
    <t>2001</t>
  </si>
  <si>
    <t>054</t>
  </si>
  <si>
    <t>019</t>
  </si>
  <si>
    <t>2002</t>
  </si>
  <si>
    <t>055</t>
  </si>
  <si>
    <t>Обратная сторона фасадов-белая ламинированная (односторонние фасады)</t>
  </si>
  <si>
    <t>020</t>
  </si>
  <si>
    <t>2003</t>
  </si>
  <si>
    <t>056</t>
  </si>
  <si>
    <t>С фрезеровкой</t>
  </si>
  <si>
    <t>021</t>
  </si>
  <si>
    <t>2004</t>
  </si>
  <si>
    <t>057</t>
  </si>
  <si>
    <t>022</t>
  </si>
  <si>
    <t>2008</t>
  </si>
  <si>
    <t>058</t>
  </si>
  <si>
    <t>Волна на вес фасад и камень</t>
  </si>
  <si>
    <t>023</t>
  </si>
  <si>
    <t>2009</t>
  </si>
  <si>
    <t>059</t>
  </si>
  <si>
    <t>Фасад 18 мм</t>
  </si>
  <si>
    <t>024</t>
  </si>
  <si>
    <t>2010</t>
  </si>
  <si>
    <t>061</t>
  </si>
  <si>
    <t>Фасад 22 мм</t>
  </si>
  <si>
    <t>025</t>
  </si>
  <si>
    <t>2011</t>
  </si>
  <si>
    <t>065</t>
  </si>
  <si>
    <t>Фасад 28 мм</t>
  </si>
  <si>
    <t>026</t>
  </si>
  <si>
    <t>2012</t>
  </si>
  <si>
    <t>066</t>
  </si>
  <si>
    <t>Фасады с интегрированной ручкой</t>
  </si>
  <si>
    <t>027</t>
  </si>
  <si>
    <t>3000</t>
  </si>
  <si>
    <t>067</t>
  </si>
  <si>
    <t>19 мм</t>
  </si>
  <si>
    <t>028</t>
  </si>
  <si>
    <t>3001</t>
  </si>
  <si>
    <t>068</t>
  </si>
  <si>
    <t>22 мм</t>
  </si>
  <si>
    <t>029</t>
  </si>
  <si>
    <t>3002</t>
  </si>
  <si>
    <t>069</t>
  </si>
  <si>
    <t>Витрина сетка, с диагональной решеткой</t>
  </si>
  <si>
    <t>230</t>
  </si>
  <si>
    <t>3003</t>
  </si>
  <si>
    <t>070</t>
  </si>
  <si>
    <t>декоративные решетки</t>
  </si>
  <si>
    <t>031</t>
  </si>
  <si>
    <t>3004</t>
  </si>
  <si>
    <t>071</t>
  </si>
  <si>
    <t>Спалы высотой до 1000 мм счит как 1 м</t>
  </si>
  <si>
    <t>032</t>
  </si>
  <si>
    <t>3005</t>
  </si>
  <si>
    <t>072</t>
  </si>
  <si>
    <t>033</t>
  </si>
  <si>
    <t>3011</t>
  </si>
  <si>
    <t>076</t>
  </si>
  <si>
    <t>034</t>
  </si>
  <si>
    <t>3013</t>
  </si>
  <si>
    <t>082</t>
  </si>
  <si>
    <t>039</t>
  </si>
  <si>
    <t>3016</t>
  </si>
  <si>
    <t>085</t>
  </si>
  <si>
    <t>048</t>
  </si>
  <si>
    <t>3020</t>
  </si>
  <si>
    <t>101</t>
  </si>
  <si>
    <t>049</t>
  </si>
  <si>
    <t>3028</t>
  </si>
  <si>
    <t>117</t>
  </si>
  <si>
    <t>060</t>
  </si>
  <si>
    <t>3031</t>
  </si>
  <si>
    <t>141</t>
  </si>
  <si>
    <t>062</t>
  </si>
  <si>
    <t>4004</t>
  </si>
  <si>
    <t>142</t>
  </si>
  <si>
    <t>063</t>
  </si>
  <si>
    <t>4007</t>
  </si>
  <si>
    <t>143</t>
  </si>
  <si>
    <t>064</t>
  </si>
  <si>
    <t>5020</t>
  </si>
  <si>
    <t>145</t>
  </si>
  <si>
    <t>073</t>
  </si>
  <si>
    <t>6001</t>
  </si>
  <si>
    <t>146</t>
  </si>
  <si>
    <t>074</t>
  </si>
  <si>
    <t>6002</t>
  </si>
  <si>
    <t>147</t>
  </si>
  <si>
    <t>075</t>
  </si>
  <si>
    <t>6007</t>
  </si>
  <si>
    <t>148</t>
  </si>
  <si>
    <t>077</t>
  </si>
  <si>
    <t>6008</t>
  </si>
  <si>
    <t>149</t>
  </si>
  <si>
    <t>078</t>
  </si>
  <si>
    <t>6010</t>
  </si>
  <si>
    <t>154</t>
  </si>
  <si>
    <t>079</t>
  </si>
  <si>
    <t>6012</t>
  </si>
  <si>
    <t>155</t>
  </si>
  <si>
    <t>080</t>
  </si>
  <si>
    <t>6014</t>
  </si>
  <si>
    <t>156</t>
  </si>
  <si>
    <t>081</t>
  </si>
  <si>
    <t>6015</t>
  </si>
  <si>
    <t>157</t>
  </si>
  <si>
    <t>083</t>
  </si>
  <si>
    <t>6017</t>
  </si>
  <si>
    <t>158</t>
  </si>
  <si>
    <t>084</t>
  </si>
  <si>
    <t>6018</t>
  </si>
  <si>
    <t>086</t>
  </si>
  <si>
    <t>6020</t>
  </si>
  <si>
    <t>087</t>
  </si>
  <si>
    <t>6022</t>
  </si>
  <si>
    <t>088</t>
  </si>
  <si>
    <t>6024</t>
  </si>
  <si>
    <t>089</t>
  </si>
  <si>
    <t>6025</t>
  </si>
  <si>
    <t>090</t>
  </si>
  <si>
    <t>6028</t>
  </si>
  <si>
    <t>091</t>
  </si>
  <si>
    <t>6029</t>
  </si>
  <si>
    <t>092</t>
  </si>
  <si>
    <t>6037</t>
  </si>
  <si>
    <t>093</t>
  </si>
  <si>
    <t>8014</t>
  </si>
  <si>
    <t>094</t>
  </si>
  <si>
    <t>8019</t>
  </si>
  <si>
    <t>095</t>
  </si>
  <si>
    <t>8023</t>
  </si>
  <si>
    <t>096</t>
  </si>
  <si>
    <t>097</t>
  </si>
  <si>
    <t>098</t>
  </si>
  <si>
    <t>099</t>
  </si>
  <si>
    <t>100</t>
  </si>
  <si>
    <t>102</t>
  </si>
  <si>
    <t>103</t>
  </si>
  <si>
    <t>104</t>
  </si>
  <si>
    <t>105</t>
  </si>
  <si>
    <t>106</t>
  </si>
  <si>
    <t>112</t>
  </si>
  <si>
    <t>113</t>
  </si>
  <si>
    <t>114</t>
  </si>
  <si>
    <t>115</t>
  </si>
  <si>
    <t>116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</si>
  <si>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</si>
  <si>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</si>
  <si>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</si>
  <si>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</si>
  <si>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</si>
  <si>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</si>
  <si>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</si>
  <si>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</si>
  <si>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</si>
  <si>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</si>
  <si>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</si>
  <si>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</si>
  <si>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</si>
  <si>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</si>
  <si>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</si>
  <si>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</si>
  <si>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</si>
  <si>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</si>
  <si>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</si>
  <si>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</si>
  <si>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</si>
  <si>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</si>
  <si>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</si>
  <si>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144</t>
  </si>
  <si>
    <t>150</t>
  </si>
  <si>
    <t>151</t>
  </si>
  <si>
    <t>152</t>
  </si>
  <si>
    <t>153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</si>
  <si>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</si>
  <si>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</si>
  <si>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</si>
  <si>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</si>
  <si>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</si>
  <si>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</si>
  <si>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</si>
  <si>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</si>
  <si>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</si>
  <si>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</si>
  <si>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</si>
  <si>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</si>
  <si>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</si>
  <si>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</si>
  <si>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</si>
  <si>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</si>
  <si>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</si>
  <si>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</si>
  <si>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</si>
  <si>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</si>
  <si>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</si>
  <si>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</si>
  <si>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</si>
  <si>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</si>
  <si>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Заявка на изготовление премиум МДФ фасадов             №</t>
  </si>
  <si>
    <t>Толщина МДФ 16мм</t>
  </si>
  <si>
    <t>Кат 1</t>
  </si>
  <si>
    <t>Кат 2</t>
  </si>
  <si>
    <t>Кат 3</t>
  </si>
  <si>
    <t>Прямые Фасады без фрезеровки</t>
  </si>
  <si>
    <t>1001 Матера Серебро</t>
  </si>
  <si>
    <t>2001 Каштан Гринс дымчатый</t>
  </si>
  <si>
    <t>3001 Сульфур спринг глянец</t>
  </si>
  <si>
    <t>Прямые фасады с фрезеровкой</t>
  </si>
  <si>
    <t>1002 Матера Сталь</t>
  </si>
  <si>
    <t>2002 Дуб Дорато Темный</t>
  </si>
  <si>
    <t>3002 Киара желтый</t>
  </si>
  <si>
    <t>Прямые фасады с фрезеровкой (выборка)</t>
  </si>
  <si>
    <t>1003 Матера Латунь</t>
  </si>
  <si>
    <t>2003 Лиственница коричневая</t>
  </si>
  <si>
    <t>3003 Манго глянец</t>
  </si>
  <si>
    <t>Радиусные фасады (радиус внешний 300мм)</t>
  </si>
  <si>
    <t xml:space="preserve">1004 Гесперия Мадрид </t>
  </si>
  <si>
    <t>2004 Сосна Монблан светлая</t>
  </si>
  <si>
    <t>3004 Белый глянец</t>
  </si>
  <si>
    <t>Радиусные фасады (радиус внешний 246мм)</t>
  </si>
  <si>
    <t>1005 Гесперия Визоне</t>
  </si>
  <si>
    <t>2005 Сосна Монблан коричневая</t>
  </si>
  <si>
    <t xml:space="preserve">3005 Ойстер </t>
  </si>
  <si>
    <t>Спалы (премиум) 16мм (пм)</t>
  </si>
  <si>
    <t xml:space="preserve">1006 Гесперия Черри </t>
  </si>
  <si>
    <t>2006 Саратога Хикори светлый</t>
  </si>
  <si>
    <t>3006 Кремовый глянец</t>
  </si>
  <si>
    <t>Спалы (премиум) 19мм (пм)</t>
  </si>
  <si>
    <t>1007 Белый ясень тисненный</t>
  </si>
  <si>
    <t>2007 Саратога Хикори серый</t>
  </si>
  <si>
    <t>3007 Каппуччино глянец</t>
  </si>
  <si>
    <t>Арки (премиум) (за 1 кв.метр)</t>
  </si>
  <si>
    <t>1008 Фреско Невада</t>
  </si>
  <si>
    <t>2008 Ясень Борнхольм светлый</t>
  </si>
  <si>
    <t>3008 Бежевый глянец</t>
  </si>
  <si>
    <t>Стандартный карниз №1, №2 (2050мм)</t>
  </si>
  <si>
    <t>1009 Фреско Колорадо</t>
  </si>
  <si>
    <t>2009 Ясень Борнхольм натуральный</t>
  </si>
  <si>
    <t>3009 Коралл глянец</t>
  </si>
  <si>
    <t>1010 Фреско Черная Сталь</t>
  </si>
  <si>
    <t>2010 Дуб Болтон</t>
  </si>
  <si>
    <t>3010 Маранелло красный глянец</t>
  </si>
  <si>
    <t>Карниз №2, №3 (1000мм)</t>
  </si>
  <si>
    <t>1011 Дерево белое</t>
  </si>
  <si>
    <t>2011 Джексон Хикори</t>
  </si>
  <si>
    <t>3011 Земля Египта</t>
  </si>
  <si>
    <t>Карниз №2, №3 (2400мм)</t>
  </si>
  <si>
    <t>1012 Дерево черное</t>
  </si>
  <si>
    <t>2012 Дуб верона песочный</t>
  </si>
  <si>
    <t>3012 Бордо глянец</t>
  </si>
  <si>
    <t>Карниз №4 (1000мм)</t>
  </si>
  <si>
    <t>1013 Лиственница кремовая</t>
  </si>
  <si>
    <t>2013 Вэйвстоун светлый</t>
  </si>
  <si>
    <t>3013 Сиреневый глянец</t>
  </si>
  <si>
    <t>Карниз №4 (2400мм)</t>
  </si>
  <si>
    <t>1014 Дуб</t>
  </si>
  <si>
    <t>2014 Вэйвстоун серый</t>
  </si>
  <si>
    <t>3014 Мокка глянец</t>
  </si>
  <si>
    <t>Фриз (1000мм)</t>
  </si>
  <si>
    <t>1015 Орех пегас</t>
  </si>
  <si>
    <t>2015 Бруклин серый</t>
  </si>
  <si>
    <t>3015 Черный глянец</t>
  </si>
  <si>
    <t>Фриз (2400мм)</t>
  </si>
  <si>
    <t>2016 Рокси Антрацит Серый</t>
  </si>
  <si>
    <t>Гнутый фриз (шт)</t>
  </si>
  <si>
    <t>2101 Светло-серый шелк</t>
  </si>
  <si>
    <t>Балюстрада (пм)</t>
  </si>
  <si>
    <t>2102 Ваниль шелк</t>
  </si>
  <si>
    <t>Гнутый багет №1, гнутый карниз №2, №3 (шт)</t>
  </si>
  <si>
    <t>2103 Рэйн шелк</t>
  </si>
  <si>
    <t>Гнутый багет №2, №3 (шт)</t>
  </si>
  <si>
    <t>2104 Шампань шелк</t>
  </si>
  <si>
    <t>Прямой багет №1 (пм)</t>
  </si>
  <si>
    <t>2105 Бежевый шелк</t>
  </si>
  <si>
    <t>Прямой багет №2,№3 (пм)</t>
  </si>
  <si>
    <t>2106 Серый шелк</t>
  </si>
  <si>
    <t>2107 Красный шелк</t>
  </si>
  <si>
    <t>Примечание:</t>
  </si>
  <si>
    <t>2108 Фиолетовый шелк</t>
  </si>
  <si>
    <t>* Глянцевые пленки рекомендуем на фасады без фрезеровки</t>
  </si>
  <si>
    <t>2109 Королевский голубой шелк</t>
  </si>
  <si>
    <t>Толщина 10мм ламинированная -50 руб</t>
  </si>
  <si>
    <t>Толщина 18мм, 19мм ламинированная +240 руб</t>
  </si>
  <si>
    <t>Толщина 22мм ламинированная +410 руб</t>
  </si>
  <si>
    <t xml:space="preserve">Толщина 28мм +1180 руб </t>
  </si>
  <si>
    <t>Стоимость радиусного фасада рассчитывается по формуле: высота гнутого *0,46*цена за м2</t>
  </si>
  <si>
    <t>Витрина с выборкой +25%</t>
  </si>
  <si>
    <t>Фасады, выполненные по индивидуальным эскизам +15%</t>
  </si>
  <si>
    <t>Витрина Сетка +1770 руб</t>
  </si>
  <si>
    <t>Спалы высотой до 1000 мм считаются как 1пм</t>
  </si>
  <si>
    <t>На гнутых фасадах исполняются фрезеровки:</t>
  </si>
  <si>
    <t>Возможность исполнения витрины Сетка:</t>
  </si>
  <si>
    <t>Орион</t>
  </si>
  <si>
    <t>- Гранд с орнаментами</t>
  </si>
  <si>
    <t>- Марсель</t>
  </si>
  <si>
    <t>Бремен</t>
  </si>
  <si>
    <t>- Тиффани</t>
  </si>
  <si>
    <t>- Монако</t>
  </si>
  <si>
    <t>Чикаго</t>
  </si>
  <si>
    <t>- Прага</t>
  </si>
  <si>
    <t>- Честер</t>
  </si>
  <si>
    <t>Дублин</t>
  </si>
  <si>
    <t>- Лувр</t>
  </si>
  <si>
    <t>- Скарлетт</t>
  </si>
  <si>
    <t>Калипсо</t>
  </si>
  <si>
    <t>- Петра</t>
  </si>
  <si>
    <t>- Сакура</t>
  </si>
  <si>
    <t>Канзас</t>
  </si>
  <si>
    <t>- Эльба</t>
  </si>
  <si>
    <t>- Адель</t>
  </si>
  <si>
    <t>Сакура</t>
  </si>
  <si>
    <t>- Монтана</t>
  </si>
  <si>
    <t>- Бристоль</t>
  </si>
  <si>
    <t>Элис</t>
  </si>
  <si>
    <t>- Роял</t>
  </si>
  <si>
    <t>Орлеан</t>
  </si>
  <si>
    <t>- Аврора</t>
  </si>
  <si>
    <t>Арго</t>
  </si>
  <si>
    <t>- Таврида</t>
  </si>
  <si>
    <t>Эмаль (RAL):кат1</t>
  </si>
  <si>
    <t>Эмаль (CS):</t>
  </si>
  <si>
    <t>16мм</t>
  </si>
  <si>
    <t xml:space="preserve">Котовская Фабрика </t>
  </si>
  <si>
    <t>Мебельных Фасадов</t>
  </si>
  <si>
    <t>Заявка на изготовление крашенных фасадов      №</t>
  </si>
  <si>
    <t>140 крок графит</t>
  </si>
  <si>
    <t>1-115 бисквит</t>
  </si>
  <si>
    <t>1-116 брауни</t>
  </si>
  <si>
    <t>1-117 парфе</t>
  </si>
  <si>
    <t>1-118 джелато</t>
  </si>
  <si>
    <t>1-119 макарун</t>
  </si>
  <si>
    <t>1-120 колеано</t>
  </si>
  <si>
    <t>1-121 моти</t>
  </si>
  <si>
    <t>1-122 панна котта</t>
  </si>
  <si>
    <t>1-123 трайфл</t>
  </si>
  <si>
    <t>1-124 барфи</t>
  </si>
  <si>
    <t>1070 ясень бриз перламутр</t>
  </si>
  <si>
    <t>43007 камень горный</t>
  </si>
  <si>
    <t>6-250 мадлен азур</t>
  </si>
  <si>
    <t>6-252 мадлен брауни</t>
  </si>
  <si>
    <t>6-262 мадлен белый</t>
  </si>
  <si>
    <t>6-270 мадлен беж</t>
  </si>
  <si>
    <t>7010 мрамор серый</t>
  </si>
  <si>
    <t>7011 мрамор черный</t>
  </si>
  <si>
    <t>8028 софора конзати</t>
  </si>
  <si>
    <t>8029 софора давиди</t>
  </si>
  <si>
    <t>8030 софора бакери</t>
  </si>
  <si>
    <t>8048 бакаут серый</t>
  </si>
  <si>
    <t>8049 липа амурская</t>
  </si>
  <si>
    <t>8050 тополь сизый</t>
  </si>
  <si>
    <t>9-411 холст белый</t>
  </si>
  <si>
    <t>9-415 холст грей</t>
  </si>
  <si>
    <t>9-416 холст графит</t>
  </si>
  <si>
    <t>9-421 холст прованс белый</t>
  </si>
  <si>
    <t>9-422 холст прованс парча</t>
  </si>
  <si>
    <t>9-425 холст прованс грей</t>
  </si>
  <si>
    <t>9-426 холст прованс графит</t>
  </si>
  <si>
    <t>9-941 белая скала</t>
  </si>
  <si>
    <t>9-943 натуральная скала</t>
  </si>
  <si>
    <t>9-949 черная скала</t>
  </si>
  <si>
    <t>9-960 монте белый</t>
  </si>
  <si>
    <t>9-991 венеция бьянко</t>
  </si>
  <si>
    <t>9-992 венеция беж</t>
  </si>
  <si>
    <t>9-993 венеция грей</t>
  </si>
  <si>
    <t>9-996 венеция графит</t>
  </si>
  <si>
    <t>55001 ясень айс</t>
  </si>
  <si>
    <t>61300 дуб натуральный софт</t>
  </si>
  <si>
    <t>61310 дуб грей софт</t>
  </si>
  <si>
    <t>61320 дуб браун софт</t>
  </si>
  <si>
    <t>61330 баобаб софт</t>
  </si>
  <si>
    <t>61340 дуб атланта кэррот софт</t>
  </si>
  <si>
    <t>15026 дуб фактурный сирень</t>
  </si>
  <si>
    <t>15058 зеленый, патина белая</t>
  </si>
  <si>
    <t>15500 белое натуральное дерево</t>
  </si>
  <si>
    <t>17001 торос бьянко</t>
  </si>
  <si>
    <t>17002 торос беж</t>
  </si>
  <si>
    <t>17003 торос грей</t>
  </si>
  <si>
    <t>17004 торос графит</t>
  </si>
  <si>
    <t>18100 милк рикамо софт</t>
  </si>
  <si>
    <t>18111 милк фиора софт</t>
  </si>
  <si>
    <t>18200 лиловый рикамо софт</t>
  </si>
  <si>
    <t>18222 лиловый фиора софт</t>
  </si>
  <si>
    <t>18300 смоки рикамо софт</t>
  </si>
  <si>
    <t>18333 смоки фиора софт</t>
  </si>
  <si>
    <t>888 песочный металлик</t>
  </si>
  <si>
    <t>990 бронзовая руда</t>
  </si>
  <si>
    <t>995 серебряная руда</t>
  </si>
  <si>
    <t>998 железная руда</t>
  </si>
  <si>
    <t>88-001 айсберг</t>
  </si>
  <si>
    <t>88-003 вавилон</t>
  </si>
  <si>
    <t>88-004 жемчуг</t>
  </si>
  <si>
    <t>88-009 непал</t>
  </si>
  <si>
    <t>88-010 аруба</t>
  </si>
  <si>
    <t>88-018 альтаир</t>
  </si>
  <si>
    <t>88019 готика</t>
  </si>
  <si>
    <t>88-021 баросса</t>
  </si>
  <si>
    <t>Заказ №</t>
  </si>
  <si>
    <t>Цвет (код пластика)</t>
  </si>
  <si>
    <t>Котовские пластиковые</t>
  </si>
  <si>
    <t>Кромочный материал</t>
  </si>
  <si>
    <t>фасады СКАТ</t>
  </si>
  <si>
    <t>Цвет (код кромки)</t>
  </si>
  <si>
    <t>г. Котовск, ул.Лесхозная, 16</t>
  </si>
  <si>
    <t>ком.пластик</t>
  </si>
  <si>
    <t>8-(47541)-3-61-41</t>
  </si>
  <si>
    <t>Высота</t>
  </si>
  <si>
    <t>Ширина</t>
  </si>
  <si>
    <t>кол-во (шт)</t>
  </si>
  <si>
    <t>кол-во (кв. м.)</t>
  </si>
  <si>
    <t>Тип фасада</t>
  </si>
  <si>
    <t>м²        х</t>
  </si>
  <si>
    <t>Заказчик</t>
  </si>
  <si>
    <t xml:space="preserve">Предоплата </t>
  </si>
  <si>
    <t>ООО Ателье Мебели (тула)</t>
  </si>
  <si>
    <t>8-910-940-3086</t>
  </si>
  <si>
    <t>№ п/п</t>
  </si>
  <si>
    <t>1 кат</t>
  </si>
  <si>
    <t>2 кат</t>
  </si>
  <si>
    <t>3 кат</t>
  </si>
  <si>
    <t>4 кат</t>
  </si>
  <si>
    <t>5 кат</t>
  </si>
  <si>
    <t>TSS Cleaf</t>
  </si>
  <si>
    <t>0104 черный урбан</t>
  </si>
  <si>
    <t>130 белый урбан</t>
  </si>
  <si>
    <t>3023 клен</t>
  </si>
  <si>
    <t>3099 мистик</t>
  </si>
  <si>
    <t>3101 тик</t>
  </si>
  <si>
    <t>1041В шоколад матовый</t>
  </si>
  <si>
    <t>1044В апельсин матовый</t>
  </si>
  <si>
    <t>1046В алый матовый</t>
  </si>
  <si>
    <t>1053В како матовый</t>
  </si>
  <si>
    <t>1055В оливковый матовый</t>
  </si>
  <si>
    <t>0613 пикард</t>
  </si>
  <si>
    <t>1033 кремово-желтый</t>
  </si>
  <si>
    <t>1066 фиолет темный</t>
  </si>
  <si>
    <t>1108 коралл</t>
  </si>
  <si>
    <t>1112 бирюза</t>
  </si>
  <si>
    <t>1053 какао</t>
  </si>
  <si>
    <t>1079 виноградный</t>
  </si>
  <si>
    <t>1090 ежевика</t>
  </si>
  <si>
    <t>1001 антрацит</t>
  </si>
  <si>
    <t>1022 серый</t>
  </si>
  <si>
    <t>1039 ваниль</t>
  </si>
  <si>
    <t>1050 белый керамик</t>
  </si>
  <si>
    <t>1080 лиловый</t>
  </si>
  <si>
    <t>1083 фиолетовый</t>
  </si>
  <si>
    <t>1111 травяной</t>
  </si>
  <si>
    <t>2549 перламутр оранжевый</t>
  </si>
  <si>
    <t>2562 перламутр бежевый</t>
  </si>
  <si>
    <t>0603 венге</t>
  </si>
  <si>
    <t>3079 черешня белая</t>
  </si>
  <si>
    <t>3102 туман</t>
  </si>
  <si>
    <t>3113 бьянко серый</t>
  </si>
  <si>
    <t>3122 нил</t>
  </si>
  <si>
    <t>3123 нил темный</t>
  </si>
  <si>
    <t>3124 бьянко</t>
  </si>
  <si>
    <t>3136 персидский венге</t>
  </si>
  <si>
    <t>3162 дуб</t>
  </si>
  <si>
    <t>0614 бук</t>
  </si>
  <si>
    <t>3167 патинированное дерево</t>
  </si>
  <si>
    <t>4027 деним светлый</t>
  </si>
  <si>
    <t>5125 порос</t>
  </si>
  <si>
    <t>5126 фреска</t>
  </si>
  <si>
    <t>4188 ясень</t>
  </si>
  <si>
    <t>4517 макассар</t>
  </si>
  <si>
    <t>1704 велюр красный</t>
  </si>
  <si>
    <t>1706 велюр синий</t>
  </si>
  <si>
    <t>8705 цветы белые</t>
  </si>
  <si>
    <t>8706 цветы зеленые</t>
  </si>
  <si>
    <t>8707 флоренция белая</t>
  </si>
  <si>
    <t>8708 флоренция черная</t>
  </si>
  <si>
    <t>101 белый матовый</t>
  </si>
  <si>
    <t>0001 белый</t>
  </si>
  <si>
    <t>4547 орех светлый</t>
  </si>
  <si>
    <t>0051 крем брюле</t>
  </si>
  <si>
    <t>0200 кремовый</t>
  </si>
  <si>
    <t>1103 нежно розовый</t>
  </si>
  <si>
    <t>0661 лайм</t>
  </si>
  <si>
    <t>0670 желтый</t>
  </si>
  <si>
    <t>0682 апельсин</t>
  </si>
  <si>
    <t>0699 ярко оранжевый</t>
  </si>
  <si>
    <t>0561 красный</t>
  </si>
  <si>
    <t>0571 красный восток</t>
  </si>
  <si>
    <t>0690 фисташковый</t>
  </si>
  <si>
    <t>0660 яблоко</t>
  </si>
  <si>
    <t>0020 зеленая трава</t>
  </si>
  <si>
    <t>0605 сиреневый</t>
  </si>
  <si>
    <t>0594 фуксия</t>
  </si>
  <si>
    <t>0709 баклажан</t>
  </si>
  <si>
    <t>0675 лавандовый</t>
  </si>
  <si>
    <t>0559 коричневый</t>
  </si>
  <si>
    <t>0553 шоколад</t>
  </si>
  <si>
    <t>0509 черный</t>
  </si>
  <si>
    <t>1187 темная олива</t>
  </si>
  <si>
    <t>1188 крета</t>
  </si>
  <si>
    <t>1189 касторо</t>
  </si>
  <si>
    <t>0042 палисандр</t>
  </si>
  <si>
    <t>0414 метрополитен</t>
  </si>
  <si>
    <t>0415 урбан</t>
  </si>
  <si>
    <t>0416 урбан серый</t>
  </si>
  <si>
    <t>0633 славянский дуб</t>
  </si>
  <si>
    <t>8724 темный серый урбан</t>
  </si>
  <si>
    <t>2910 кантри голубой</t>
  </si>
  <si>
    <t>2911 кантри серый</t>
  </si>
  <si>
    <t>0641 прованс</t>
  </si>
  <si>
    <t>1046F цветы алые</t>
  </si>
  <si>
    <t>1053F цветы какао</t>
  </si>
  <si>
    <t>1055F оливковые цветы</t>
  </si>
  <si>
    <t>1080F цветы лиловые</t>
  </si>
  <si>
    <t>1083F цветы фиолетовый</t>
  </si>
  <si>
    <t>1090F цветы ежевика</t>
  </si>
  <si>
    <t>1039F ваниль цветы</t>
  </si>
  <si>
    <t>2826 палисандр белый</t>
  </si>
  <si>
    <t>2827 палисандр серый</t>
  </si>
  <si>
    <t>7002 дуб молочный</t>
  </si>
  <si>
    <t>7009 дуб серый</t>
  </si>
  <si>
    <t>7012 вишня</t>
  </si>
  <si>
    <t>7013 дуб мореный</t>
  </si>
  <si>
    <t>7014 дуб темный</t>
  </si>
  <si>
    <t>4071 LARIX выбеленный дуб</t>
  </si>
  <si>
    <t>4483 тропический бамбук</t>
  </si>
  <si>
    <t>4485 кора зебрано</t>
  </si>
  <si>
    <t>4071 выбеленный дуб</t>
  </si>
  <si>
    <t>5601макассар серый</t>
  </si>
  <si>
    <t>0621 ясень рибейра</t>
  </si>
  <si>
    <t>6322 персиковая фантазия</t>
  </si>
  <si>
    <t>6325 небесная фантазия</t>
  </si>
  <si>
    <t>5014 жемчужная фантазия</t>
  </si>
  <si>
    <t>2038 пандора</t>
  </si>
  <si>
    <t>2042черный металлик</t>
  </si>
  <si>
    <t>2043 перламутр белый</t>
  </si>
  <si>
    <t>2044 тигровый глаз</t>
  </si>
  <si>
    <t>2045 золото антрацит</t>
  </si>
  <si>
    <t>4003 металлик белый</t>
  </si>
  <si>
    <t>5203 металлик красный</t>
  </si>
  <si>
    <t>5204 металлик салатовый</t>
  </si>
  <si>
    <t>5212 металлик бежевый</t>
  </si>
  <si>
    <t>6103 бирюзовый левис</t>
  </si>
  <si>
    <t>7469 перламутр песочный</t>
  </si>
  <si>
    <t>7471 перламутр серый</t>
  </si>
  <si>
    <t>7476 перламутр вишневый</t>
  </si>
  <si>
    <t>805 осака</t>
  </si>
  <si>
    <t>936 сталь</t>
  </si>
  <si>
    <t>1186В лесной мох матовый</t>
  </si>
  <si>
    <t>1188В крета матовая</t>
  </si>
  <si>
    <t>1189 касторо матовая</t>
  </si>
  <si>
    <t>3120В темная олива матовая</t>
  </si>
  <si>
    <t>5024 железо</t>
  </si>
  <si>
    <t>1039 скала</t>
  </si>
  <si>
    <t>1040 дуб агатовый</t>
  </si>
  <si>
    <t>0034 бежевая геометрия</t>
  </si>
  <si>
    <t>0036 коричневая геометрия</t>
  </si>
  <si>
    <t>0701 фантазийное дерево</t>
  </si>
  <si>
    <t>2513 розовый коралл</t>
  </si>
  <si>
    <t>3210 оранжевая скульптура</t>
  </si>
  <si>
    <t>6903 фиолетовые полоски</t>
  </si>
  <si>
    <t>751 страйп белый</t>
  </si>
  <si>
    <t>1011 страйп яблоко</t>
  </si>
  <si>
    <t>1183 страйп красный</t>
  </si>
  <si>
    <t>1203 страйп фиолетовый</t>
  </si>
  <si>
    <t>202 страйп черный</t>
  </si>
  <si>
    <t>4520 цветочный принт белый</t>
  </si>
  <si>
    <t>4519 цветочный принт серый</t>
  </si>
  <si>
    <t>2203 минерал</t>
  </si>
  <si>
    <t>2209 серебрянная патина</t>
  </si>
  <si>
    <t>2211 золотая патина</t>
  </si>
  <si>
    <t>2601 паприка</t>
  </si>
  <si>
    <t>2608 металлик</t>
  </si>
  <si>
    <t>4268 белый ясень</t>
  </si>
  <si>
    <t>3164 коричневая кожа</t>
  </si>
  <si>
    <t>3167 бежевая кожа</t>
  </si>
  <si>
    <t>1202 черная кожа</t>
  </si>
  <si>
    <t>1104 песок кожа</t>
  </si>
  <si>
    <t>1551 терракот кожа</t>
  </si>
  <si>
    <t>4550 дождливый дуб темный</t>
  </si>
  <si>
    <t>4551 дождливый дуб светлый</t>
  </si>
  <si>
    <t>001 белая галактика</t>
  </si>
  <si>
    <t>002 галактика золотая</t>
  </si>
  <si>
    <t>003 оливковая галактика</t>
  </si>
  <si>
    <t>004 галактика шампань</t>
  </si>
  <si>
    <t>005 галактика серая</t>
  </si>
  <si>
    <t>007 сумрачная галактика</t>
  </si>
  <si>
    <t>008 галактика черная</t>
  </si>
  <si>
    <t>4511WS дымчатая сосна</t>
  </si>
  <si>
    <t>0010 черный</t>
  </si>
  <si>
    <t>0011 графит</t>
  </si>
  <si>
    <t>0018 кремовый</t>
  </si>
  <si>
    <t>0102 белый</t>
  </si>
  <si>
    <t>0202 серебро</t>
  </si>
  <si>
    <t>0203 шампань</t>
  </si>
  <si>
    <t>2206 золотой металлик</t>
  </si>
  <si>
    <t>3369 борловая</t>
  </si>
  <si>
    <t>4548 фиолетовый</t>
  </si>
  <si>
    <t>5320 зеленая</t>
  </si>
  <si>
    <t>7498 кофе с молоком</t>
  </si>
  <si>
    <t>8378 черный металлик</t>
  </si>
  <si>
    <t>8855 антрацит</t>
  </si>
  <si>
    <t>9133 оранжевый</t>
  </si>
  <si>
    <t>114 бронза</t>
  </si>
  <si>
    <t>0201 белый жемчуг</t>
  </si>
  <si>
    <t>0015 мокко</t>
  </si>
  <si>
    <t>0014 сливовый</t>
  </si>
  <si>
    <t>S061 серый ясень</t>
  </si>
  <si>
    <t>S080 белая сосна</t>
  </si>
  <si>
    <t>S013 дуб</t>
  </si>
  <si>
    <t>S074 норвежский дуб</t>
  </si>
  <si>
    <t>S120 орех</t>
  </si>
  <si>
    <t>S083 сосна</t>
  </si>
  <si>
    <t>S072 лимба</t>
  </si>
  <si>
    <t>LM08 темный вяз</t>
  </si>
  <si>
    <t>LM09 вяз</t>
  </si>
  <si>
    <t>FB67 камень</t>
  </si>
  <si>
    <t>FB11 бетон</t>
  </si>
  <si>
    <t>S141 дуб темный</t>
  </si>
  <si>
    <t>глухой</t>
  </si>
  <si>
    <t>витрина</t>
  </si>
  <si>
    <t>глухой с к/п</t>
  </si>
  <si>
    <t>витрина с к/п</t>
  </si>
  <si>
    <t>гнутые, вогнутые</t>
  </si>
  <si>
    <t>ПВХ, АВС инкант</t>
  </si>
  <si>
    <t>тип кромки</t>
  </si>
  <si>
    <t>тип фасада</t>
  </si>
  <si>
    <t>ед изм</t>
  </si>
  <si>
    <t>3D инкант</t>
  </si>
  <si>
    <t>ПВХ Rehau</t>
  </si>
  <si>
    <t>АВС Rehau</t>
  </si>
  <si>
    <t>3D</t>
  </si>
  <si>
    <t>глухой комбинированный пластик</t>
  </si>
  <si>
    <t>в Ал Профиле</t>
  </si>
  <si>
    <t>в кромке из пластика</t>
  </si>
  <si>
    <t>без кромления</t>
  </si>
  <si>
    <t>16 мм</t>
  </si>
  <si>
    <t>10 мм</t>
  </si>
  <si>
    <t>28 мм</t>
  </si>
  <si>
    <t>ПВХ инкант (610, 324)</t>
  </si>
  <si>
    <t>ПВХ в ал профиле</t>
  </si>
  <si>
    <t>18 мм</t>
  </si>
  <si>
    <t>8 мм</t>
  </si>
  <si>
    <t>плиты TSS CLEAF</t>
  </si>
  <si>
    <t>в кромке</t>
  </si>
  <si>
    <t>в пластике Fenix</t>
  </si>
  <si>
    <t>в кромке Fenix</t>
  </si>
  <si>
    <t>АВС</t>
  </si>
  <si>
    <t>снимается</t>
  </si>
  <si>
    <t xml:space="preserve">                  Заявка на изготовление МДФ фасадов             №</t>
  </si>
  <si>
    <t>сборные фас в патине (прямые)</t>
  </si>
  <si>
    <t>сборные фасады (прямые)</t>
  </si>
  <si>
    <t>Сборные фасады (радиусные 246мм)</t>
  </si>
  <si>
    <t>Сборные фасады(радиусные 246мм) в патине</t>
  </si>
  <si>
    <t>Арка с декоративным элементом</t>
  </si>
  <si>
    <t>Интегрированная ручка</t>
  </si>
  <si>
    <t>м2, только 19 мм, пленка по согласованию</t>
  </si>
  <si>
    <t>Рельефные 3D панели</t>
  </si>
  <si>
    <t>+2950</t>
  </si>
  <si>
    <t>+270</t>
  </si>
  <si>
    <t>+400</t>
  </si>
  <si>
    <t>+200</t>
  </si>
  <si>
    <t xml:space="preserve">  Заявка на изготовление фасадов из шпона</t>
  </si>
  <si>
    <t>Толщина МДФ 16 мм</t>
  </si>
  <si>
    <t>Патина</t>
  </si>
  <si>
    <t>Без патины</t>
  </si>
  <si>
    <t>Фриз (МДФ + эмаль, м2)</t>
  </si>
  <si>
    <t>Прямой фасад (м2)</t>
  </si>
  <si>
    <t>Гнутый фасад (м2)</t>
  </si>
  <si>
    <t>Стандартный карниз № 1 и 2 (МДФ + эмаль, м/п)</t>
  </si>
  <si>
    <t>Карниз № 2 и 3 (МДФ + эмаль, м/п)</t>
  </si>
  <si>
    <t>Багет прямой, карниз № 4 (МДФ + эмаль, п/м)</t>
  </si>
  <si>
    <t>Багет гнутый (МДФ + эмаль, шт)</t>
  </si>
  <si>
    <t>Спалы № 1, 2 (п/м)</t>
  </si>
  <si>
    <t>Спалы № 3, 4, 5  (п/м)</t>
  </si>
  <si>
    <t>+250</t>
  </si>
  <si>
    <t>870/920/1030</t>
  </si>
  <si>
    <t>920/970/1070</t>
  </si>
  <si>
    <t>1870 сосна полярная</t>
  </si>
  <si>
    <t>1055 ясень перламутр</t>
  </si>
  <si>
    <t>1060-11 ясень перламутровый</t>
  </si>
  <si>
    <t>50047 древесный супермат зефир</t>
  </si>
  <si>
    <t>50049 древесный супермат грей</t>
  </si>
  <si>
    <t>50051 древесный супермат смоки</t>
  </si>
  <si>
    <t>50059 древесный супермат фисташка</t>
  </si>
  <si>
    <t>50060 древесный супермат какао</t>
  </si>
  <si>
    <t>51920 супермат джелато</t>
  </si>
  <si>
    <t>51921 супермат панакота</t>
  </si>
  <si>
    <t>51940 супермат шторм</t>
  </si>
  <si>
    <t>51948 супермат тростник</t>
  </si>
  <si>
    <t>51952 супермат графит</t>
  </si>
  <si>
    <t>51953 супермат смоки</t>
  </si>
  <si>
    <t>51954 супермат берри</t>
  </si>
  <si>
    <t>1402 G мамбо</t>
  </si>
  <si>
    <t>1403 G куранта</t>
  </si>
  <si>
    <t>1805 G конга</t>
  </si>
  <si>
    <t>2100 G фарандола</t>
  </si>
  <si>
    <t>3040 G танго</t>
  </si>
  <si>
    <t>4100 G гейрангер</t>
  </si>
  <si>
    <t>4110 G кайлас</t>
  </si>
  <si>
    <t>4120 G эверест</t>
  </si>
  <si>
    <t>4130 G рейнир</t>
  </si>
  <si>
    <t>4140 G монблан</t>
  </si>
  <si>
    <t>4150 G эльбрус</t>
  </si>
  <si>
    <t>4160 G уистлер</t>
  </si>
  <si>
    <t>4170 G арарат</t>
  </si>
  <si>
    <t>5150 G самба</t>
  </si>
  <si>
    <t>6200 G павана</t>
  </si>
  <si>
    <t>6220 G тарантела</t>
  </si>
  <si>
    <t>15520 аквамарин</t>
  </si>
  <si>
    <t>15521 ночь</t>
  </si>
  <si>
    <t>17005 говерла</t>
  </si>
  <si>
    <t>17006 галлерт</t>
  </si>
  <si>
    <t>17007 иджен</t>
  </si>
  <si>
    <t>19003 криолит</t>
  </si>
  <si>
    <t>19004 селенит</t>
  </si>
  <si>
    <t>19005 аметист</t>
  </si>
  <si>
    <t>19006 кальцит</t>
  </si>
  <si>
    <t>19007 галенит</t>
  </si>
  <si>
    <t>19008 барит</t>
  </si>
  <si>
    <t>19009 уваровит</t>
  </si>
  <si>
    <t>19010 азурит</t>
  </si>
  <si>
    <t>987 айронвуд серебро</t>
  </si>
  <si>
    <t>988 айронвуд бирюза</t>
  </si>
  <si>
    <t>9501 кожа грей</t>
  </si>
  <si>
    <t>88-022 лори блю</t>
  </si>
  <si>
    <t>16030 ламбер грин</t>
  </si>
  <si>
    <t xml:space="preserve">№ </t>
  </si>
  <si>
    <t>кроме коллекции Премиум исключая Бремен</t>
  </si>
  <si>
    <t>Кол Премиум, Престиж с выборк по фасаду</t>
  </si>
  <si>
    <t>+1160</t>
  </si>
  <si>
    <t>+260</t>
  </si>
  <si>
    <t>+370</t>
  </si>
  <si>
    <t>+300</t>
  </si>
  <si>
    <t>+520</t>
  </si>
  <si>
    <t>+440</t>
  </si>
  <si>
    <t>Присадка под петлю</t>
  </si>
  <si>
    <t>шт</t>
  </si>
  <si>
    <t>360/380/430</t>
  </si>
  <si>
    <t>380/400/460</t>
  </si>
  <si>
    <t>400/420/480</t>
  </si>
  <si>
    <t>460/480/540</t>
  </si>
  <si>
    <t>480/510/560</t>
  </si>
  <si>
    <t>590/640/740</t>
  </si>
  <si>
    <t>650/700/800</t>
  </si>
  <si>
    <t>710/760/860</t>
  </si>
  <si>
    <t>820/860/960</t>
  </si>
  <si>
    <t>850/900/1000</t>
  </si>
  <si>
    <t>840/910/1070</t>
  </si>
  <si>
    <t>920/990/1150</t>
  </si>
  <si>
    <t>1000/1090/1240</t>
  </si>
  <si>
    <t>1150/1230/1390</t>
  </si>
  <si>
    <t>1230/1300/1450</t>
  </si>
  <si>
    <t>610/650/700</t>
  </si>
  <si>
    <t>660/700/740</t>
  </si>
  <si>
    <t>690/720/770</t>
  </si>
  <si>
    <t>740/770/820</t>
  </si>
  <si>
    <t>760/790/840</t>
  </si>
  <si>
    <t>980/1030/1130</t>
  </si>
  <si>
    <t>1090/1130/1240</t>
  </si>
  <si>
    <t>1130/1180/1290</t>
  </si>
  <si>
    <t>1110/1190/1350</t>
  </si>
  <si>
    <t>1200/1290/1440</t>
  </si>
  <si>
    <t>1300/1380/1530</t>
  </si>
  <si>
    <t>1440/1520/1680</t>
  </si>
  <si>
    <t>1510/1590/1750</t>
  </si>
  <si>
    <t>650/670/715</t>
  </si>
  <si>
    <t>1430/1470/1560</t>
  </si>
  <si>
    <t>2010/2080/2220</t>
  </si>
  <si>
    <t>800/820/870</t>
  </si>
  <si>
    <t>1740/1780/1880</t>
  </si>
  <si>
    <t>2460/2540/2680</t>
  </si>
  <si>
    <t>+2380</t>
  </si>
  <si>
    <t>8430/30970</t>
  </si>
  <si>
    <t>8990/31520</t>
  </si>
  <si>
    <t>9910/32450</t>
  </si>
  <si>
    <t>10460/33000</t>
  </si>
  <si>
    <t>3300</t>
  </si>
  <si>
    <t>4100</t>
  </si>
  <si>
    <t>4210</t>
  </si>
  <si>
    <t>+1100</t>
  </si>
  <si>
    <t>+ 1650</t>
  </si>
  <si>
    <t>+2200</t>
  </si>
  <si>
    <t>+220</t>
  </si>
  <si>
    <t>+390</t>
  </si>
  <si>
    <t>+1000</t>
  </si>
  <si>
    <t>Окрас интегрированной ручки в другой цвет</t>
  </si>
  <si>
    <t>+1650</t>
  </si>
  <si>
    <t>+1810</t>
  </si>
  <si>
    <t>Баллюстрада по индив эскизу</t>
  </si>
  <si>
    <t>При заказе от 0,51 м2, до 1 м2 цена исходит из 1 м2</t>
  </si>
  <si>
    <t>При заказе менее 0,5 м2 цена исходит из 0,5 м2</t>
  </si>
  <si>
    <t>ВНИМАНИЕ!!! При заказе или дозаказе, тон фасадов может отличаться от образца или предшествующего заказа!</t>
  </si>
  <si>
    <t xml:space="preserve">Толщина 6мм -220руб </t>
  </si>
  <si>
    <t xml:space="preserve">Толщина 8мм -170руб </t>
  </si>
  <si>
    <t xml:space="preserve">Толщина 10мм -120руб </t>
  </si>
  <si>
    <t>Интегрированная ручка+1770 р/м2 (только МДФ 19 мм, пленки по согласованию)</t>
  </si>
  <si>
    <t>ПВХ Супермат Инкант</t>
  </si>
  <si>
    <t>3D Инкант</t>
  </si>
  <si>
    <t>Столешницы в пластике Fenix ДСП 38мм, влагостойкая</t>
  </si>
  <si>
    <t>оклейка торцов Fenix</t>
  </si>
  <si>
    <t>оклейка ПВХ инкант 0,4</t>
  </si>
  <si>
    <t>м/п</t>
  </si>
  <si>
    <t>ООО Ателье Мебели</t>
  </si>
  <si>
    <t>8(4872) 369-409</t>
  </si>
  <si>
    <t>8(953)443-73-73</t>
  </si>
  <si>
    <t>Прейскурант цен пиломатериалы</t>
  </si>
  <si>
    <t>ЛДСП (Дятьково)</t>
  </si>
  <si>
    <t>3500х1750х16</t>
  </si>
  <si>
    <t>лист</t>
  </si>
  <si>
    <t>2250-3000</t>
  </si>
  <si>
    <t>3500х1750х22</t>
  </si>
  <si>
    <t>3000-4000</t>
  </si>
  <si>
    <t>3500х1750х10</t>
  </si>
  <si>
    <t>2280-3200</t>
  </si>
  <si>
    <t>ЛДСП (EGGER)</t>
  </si>
  <si>
    <t>2800х2070х16</t>
  </si>
  <si>
    <t>2280-4980</t>
  </si>
  <si>
    <t>ЛДСП(EGGER)</t>
  </si>
  <si>
    <t>2800х2070</t>
  </si>
  <si>
    <t>х10</t>
  </si>
  <si>
    <t>2380-5000</t>
  </si>
  <si>
    <t>2800х2070х25</t>
  </si>
  <si>
    <t>3300-6200</t>
  </si>
  <si>
    <t>ЛДСП (Невский Ламинат) влаг</t>
  </si>
  <si>
    <t>2440х1830х16</t>
  </si>
  <si>
    <t>нет</t>
  </si>
  <si>
    <t>ДВП Кашированная</t>
  </si>
  <si>
    <t>2440х1750х3,2</t>
  </si>
  <si>
    <t>ХДФ</t>
  </si>
  <si>
    <t>2800х2070х3,2</t>
  </si>
  <si>
    <t>Столешница</t>
  </si>
  <si>
    <t>3050х600х28</t>
  </si>
  <si>
    <t>от2200</t>
  </si>
  <si>
    <t>Столешница влаг</t>
  </si>
  <si>
    <t>от3200</t>
  </si>
  <si>
    <t>ЛДСП(Русский ламинат</t>
  </si>
  <si>
    <t>2750х1830х16</t>
  </si>
  <si>
    <t>2750х1830х10</t>
  </si>
  <si>
    <t>х*</t>
  </si>
  <si>
    <t>цена зависит от цвета ЛДСП</t>
  </si>
  <si>
    <t>Прейскурант цен на услуги распиловки материала</t>
  </si>
  <si>
    <t>Распиловка ЛДСП</t>
  </si>
  <si>
    <t>м</t>
  </si>
  <si>
    <t xml:space="preserve">Кошение ЛДСП </t>
  </si>
  <si>
    <t>25 р</t>
  </si>
  <si>
    <t>Распиловка Столешницы</t>
  </si>
  <si>
    <t>Кошение Столешницы</t>
  </si>
  <si>
    <t>50 р</t>
  </si>
  <si>
    <t>Распиловка ДВП/ХДФ</t>
  </si>
  <si>
    <t>Поклейка ПВХ кромки 0,4 х 19</t>
  </si>
  <si>
    <t>Поклейка ПВХ кромки 2 х 19</t>
  </si>
  <si>
    <t>Поклейка ПВХ кромки 2х22</t>
  </si>
  <si>
    <t>ПВХ кромки 2х25</t>
  </si>
  <si>
    <t>Поклейка ПВХ кромки по радиусу</t>
  </si>
  <si>
    <t>150 р</t>
  </si>
  <si>
    <t>Изготовление радиуса</t>
  </si>
  <si>
    <t xml:space="preserve">Срочное исполнение плюс 50 %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</si>
</sst>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₽&quot;"/>
    <numFmt numFmtId="165" formatCode="0.000"/>
    <numFmt numFmtId="166" formatCode="#,##0&quot;р.&quot;"/>
    <numFmt numFmtId="167" formatCode="#,##0.00&quot;р.&quot;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rgb="FFFF0000"/>
      <name val="Calibri"/>
      <family val="2"/>
      <scheme val="minor"/>
    </font>
    <font>
      <i/>
      <sz val="9"/>
      <name val="Calibri"/>
      <family val="2"/>
      <charset val="204"/>
      <scheme val="minor"/>
    </font>
    <font>
      <sz val="12"/>
      <name val="Arial Cyr"/>
      <charset val="204"/>
    </font>
    <font>
      <sz val="8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u/>
      <sz val="10"/>
      <name val="Arial"/>
      <family val="2"/>
      <charset val="204"/>
    </font>
    <font>
      <b/>
      <i/>
      <sz val="11"/>
      <name val="Arial Cyr"/>
      <charset val="204"/>
    </font>
    <font>
      <sz val="48"/>
      <name val="Arial Cyr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29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5" fillId="3" borderId="1" xfId="0" applyFont="1" applyFill="1" applyBorder="1"/>
    <xf numFmtId="0" fontId="6" fillId="2" borderId="1" xfId="0" applyFont="1" applyFill="1" applyBorder="1" applyAlignment="1">
      <alignment horizontal="center"/>
    </xf>
    <xf numFmtId="49" fontId="0" fillId="0" borderId="12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Fill="1" applyBorder="1"/>
    <xf numFmtId="0" fontId="0" fillId="0" borderId="0" xfId="0" applyBorder="1" applyAlignment="1">
      <alignment horizontal="left"/>
    </xf>
    <xf numFmtId="0" fontId="9" fillId="0" borderId="1" xfId="0" applyFont="1" applyBorder="1"/>
    <xf numFmtId="165" fontId="0" fillId="0" borderId="1" xfId="0" applyNumberFormat="1" applyBorder="1"/>
    <xf numFmtId="165" fontId="0" fillId="0" borderId="0" xfId="0" applyNumberFormat="1"/>
    <xf numFmtId="164" fontId="2" fillId="0" borderId="0" xfId="0" applyNumberFormat="1" applyFont="1" applyAlignment="1">
      <alignment horizontal="center" vertical="center"/>
    </xf>
    <xf numFmtId="0" fontId="5" fillId="3" borderId="18" xfId="0" applyFont="1" applyFill="1" applyBorder="1"/>
    <xf numFmtId="0" fontId="12" fillId="0" borderId="0" xfId="4"/>
    <xf numFmtId="0" fontId="12" fillId="0" borderId="1" xfId="4" applyBorder="1" applyAlignment="1">
      <alignment horizontal="center"/>
    </xf>
    <xf numFmtId="0" fontId="9" fillId="0" borderId="1" xfId="4" applyFont="1" applyBorder="1"/>
    <xf numFmtId="0" fontId="12" fillId="0" borderId="1" xfId="4" applyBorder="1"/>
    <xf numFmtId="165" fontId="12" fillId="0" borderId="1" xfId="4" applyNumberFormat="1" applyBorder="1"/>
    <xf numFmtId="164" fontId="0" fillId="0" borderId="1" xfId="0" applyNumberFormat="1" applyBorder="1"/>
    <xf numFmtId="164" fontId="13" fillId="0" borderId="1" xfId="0" applyNumberFormat="1" applyFont="1" applyBorder="1" applyAlignment="1">
      <alignment vertical="center"/>
    </xf>
    <xf numFmtId="164" fontId="0" fillId="0" borderId="1" xfId="0" applyNumberFormat="1" applyBorder="1" applyAlignment="1"/>
    <xf numFmtId="0" fontId="0" fillId="0" borderId="3" xfId="4" applyFont="1" applyBorder="1"/>
    <xf numFmtId="16" fontId="4" fillId="0" borderId="0" xfId="0" applyNumberFormat="1" applyFont="1" applyAlignment="1">
      <alignment horizontal="center"/>
    </xf>
    <xf numFmtId="0" fontId="5" fillId="0" borderId="21" xfId="0" applyFont="1" applyFill="1" applyBorder="1"/>
    <xf numFmtId="0" fontId="0" fillId="0" borderId="0" xfId="0" applyBorder="1"/>
    <xf numFmtId="0" fontId="0" fillId="0" borderId="24" xfId="0" applyBorder="1"/>
    <xf numFmtId="49" fontId="0" fillId="0" borderId="1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4" xfId="0" applyBorder="1"/>
    <xf numFmtId="0" fontId="0" fillId="2" borderId="1" xfId="0" applyFill="1" applyBorder="1" applyAlignment="1">
      <alignment horizontal="center"/>
    </xf>
    <xf numFmtId="0" fontId="0" fillId="5" borderId="4" xfId="0" applyFill="1" applyBorder="1"/>
    <xf numFmtId="16" fontId="4" fillId="0" borderId="5" xfId="0" applyNumberFormat="1" applyFont="1" applyBorder="1" applyAlignment="1">
      <alignment horizontal="center"/>
    </xf>
    <xf numFmtId="0" fontId="0" fillId="0" borderId="21" xfId="0" applyBorder="1"/>
    <xf numFmtId="0" fontId="0" fillId="2" borderId="0" xfId="0" applyFill="1" applyBorder="1"/>
    <xf numFmtId="0" fontId="0" fillId="0" borderId="6" xfId="0" applyBorder="1"/>
    <xf numFmtId="0" fontId="0" fillId="0" borderId="7" xfId="0" applyBorder="1"/>
    <xf numFmtId="165" fontId="0" fillId="0" borderId="7" xfId="0" applyNumberFormat="1" applyBorder="1"/>
    <xf numFmtId="0" fontId="0" fillId="0" borderId="8" xfId="0" applyBorder="1"/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164" fontId="0" fillId="0" borderId="1" xfId="0" applyNumberForma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0" borderId="0" xfId="0" applyBorder="1" applyProtection="1">
      <protection hidden="1"/>
    </xf>
    <xf numFmtId="0" fontId="16" fillId="0" borderId="0" xfId="5" applyFont="1" applyFill="1" applyBorder="1" applyAlignment="1" applyProtection="1">
      <alignment vertical="center"/>
      <protection hidden="1"/>
    </xf>
    <xf numFmtId="0" fontId="17" fillId="0" borderId="0" xfId="5" applyFont="1" applyFill="1" applyBorder="1" applyAlignment="1" applyProtection="1">
      <alignment horizontal="center" vertical="center"/>
      <protection hidden="1"/>
    </xf>
    <xf numFmtId="1" fontId="15" fillId="0" borderId="0" xfId="5" applyNumberFormat="1" applyFont="1" applyFill="1" applyBorder="1" applyAlignment="1" applyProtection="1">
      <alignment horizontal="center" vertical="center"/>
      <protection hidden="1"/>
    </xf>
    <xf numFmtId="0" fontId="15" fillId="0" borderId="0" xfId="5" applyFont="1" applyFill="1" applyBorder="1" applyAlignment="1" applyProtection="1">
      <alignment horizontal="center" vertical="center"/>
      <protection hidden="1"/>
    </xf>
    <xf numFmtId="0" fontId="18" fillId="0" borderId="0" xfId="5" applyFont="1" applyFill="1" applyAlignment="1" applyProtection="1">
      <alignment horizontal="left" vertical="center"/>
      <protection hidden="1"/>
    </xf>
    <xf numFmtId="0" fontId="17" fillId="0" borderId="0" xfId="5" applyFont="1" applyFill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17" fillId="0" borderId="0" xfId="5" applyFont="1" applyFill="1" applyAlignment="1" applyProtection="1">
      <protection hidden="1"/>
    </xf>
    <xf numFmtId="0" fontId="14" fillId="0" borderId="0" xfId="5" applyFont="1" applyFill="1" applyAlignment="1" applyProtection="1">
      <alignment horizontal="center" vertical="center"/>
      <protection hidden="1"/>
    </xf>
    <xf numFmtId="0" fontId="15" fillId="0" borderId="0" xfId="5" applyFont="1" applyFill="1" applyAlignment="1" applyProtection="1">
      <alignment horizontal="center" vertical="center"/>
      <protection hidden="1"/>
    </xf>
    <xf numFmtId="0" fontId="22" fillId="0" borderId="0" xfId="5" applyFont="1" applyFill="1" applyBorder="1" applyAlignment="1" applyProtection="1">
      <alignment horizontal="left" vertical="center"/>
      <protection hidden="1"/>
    </xf>
    <xf numFmtId="0" fontId="20" fillId="0" borderId="0" xfId="5" applyFont="1" applyFill="1" applyBorder="1" applyAlignment="1" applyProtection="1">
      <alignment horizontal="center" vertical="center"/>
      <protection hidden="1"/>
    </xf>
    <xf numFmtId="0" fontId="22" fillId="0" borderId="0" xfId="5" applyFont="1" applyFill="1" applyAlignment="1" applyProtection="1">
      <alignment horizontal="left" vertical="center"/>
      <protection hidden="1"/>
    </xf>
    <xf numFmtId="0" fontId="21" fillId="0" borderId="0" xfId="5" applyFont="1" applyFill="1" applyAlignment="1" applyProtection="1">
      <alignment horizontal="left"/>
      <protection hidden="1"/>
    </xf>
    <xf numFmtId="0" fontId="23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9" fillId="0" borderId="0" xfId="5" applyFont="1" applyFill="1" applyProtection="1">
      <protection hidden="1"/>
    </xf>
    <xf numFmtId="0" fontId="25" fillId="0" borderId="24" xfId="5" applyFont="1" applyFill="1" applyBorder="1" applyAlignment="1" applyProtection="1">
      <alignment horizontal="left"/>
      <protection hidden="1"/>
    </xf>
    <xf numFmtId="49" fontId="21" fillId="0" borderId="24" xfId="5" applyNumberFormat="1" applyFont="1" applyFill="1" applyBorder="1" applyAlignment="1" applyProtection="1">
      <alignment horizontal="left"/>
      <protection hidden="1"/>
    </xf>
    <xf numFmtId="49" fontId="21" fillId="0" borderId="0" xfId="5" applyNumberFormat="1" applyFont="1" applyFill="1" applyAlignment="1" applyProtection="1">
      <alignment horizontal="left"/>
      <protection hidden="1"/>
    </xf>
    <xf numFmtId="0" fontId="20" fillId="0" borderId="11" xfId="5" applyFont="1" applyFill="1" applyBorder="1" applyAlignment="1" applyProtection="1">
      <alignment horizontal="center" vertical="center"/>
      <protection hidden="1"/>
    </xf>
    <xf numFmtId="0" fontId="21" fillId="0" borderId="0" xfId="5" applyFont="1" applyFill="1" applyBorder="1" applyAlignment="1" applyProtection="1">
      <alignment horizontal="center" vertical="center"/>
      <protection hidden="1"/>
    </xf>
    <xf numFmtId="49" fontId="20" fillId="0" borderId="0" xfId="5" applyNumberFormat="1" applyFont="1" applyFill="1" applyBorder="1" applyAlignment="1" applyProtection="1">
      <alignment horizontal="center" vertical="center"/>
      <protection hidden="1"/>
    </xf>
    <xf numFmtId="0" fontId="22" fillId="0" borderId="1" xfId="5" applyFont="1" applyFill="1" applyBorder="1" applyAlignment="1" applyProtection="1">
      <alignment horizontal="left" vertical="center" wrapText="1"/>
      <protection hidden="1"/>
    </xf>
    <xf numFmtId="2" fontId="20" fillId="0" borderId="1" xfId="5" applyNumberFormat="1" applyFont="1" applyFill="1" applyBorder="1" applyAlignment="1" applyProtection="1">
      <alignment horizontal="center" vertical="center"/>
      <protection hidden="1"/>
    </xf>
    <xf numFmtId="1" fontId="20" fillId="0" borderId="1" xfId="5" applyNumberFormat="1" applyFont="1" applyFill="1" applyBorder="1" applyAlignment="1" applyProtection="1">
      <alignment horizontal="center" vertical="center"/>
      <protection hidden="1"/>
    </xf>
    <xf numFmtId="1" fontId="15" fillId="0" borderId="1" xfId="5" applyNumberFormat="1" applyFont="1" applyFill="1" applyBorder="1" applyAlignment="1" applyProtection="1">
      <alignment horizontal="center" vertical="center"/>
      <protection hidden="1"/>
    </xf>
    <xf numFmtId="0" fontId="15" fillId="0" borderId="1" xfId="5" applyFont="1" applyFill="1" applyBorder="1" applyAlignment="1" applyProtection="1">
      <alignment horizontal="center" vertical="center"/>
      <protection hidden="1"/>
    </xf>
    <xf numFmtId="0" fontId="18" fillId="0" borderId="1" xfId="5" applyFont="1" applyFill="1" applyBorder="1" applyAlignment="1" applyProtection="1">
      <alignment horizontal="left" vertical="center"/>
      <protection hidden="1"/>
    </xf>
    <xf numFmtId="0" fontId="20" fillId="2" borderId="1" xfId="5" applyFont="1" applyFill="1" applyBorder="1" applyAlignment="1" applyProtection="1">
      <alignment horizontal="center" vertical="center"/>
      <protection hidden="1"/>
    </xf>
    <xf numFmtId="0" fontId="21" fillId="2" borderId="1" xfId="5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0" fontId="0" fillId="4" borderId="0" xfId="0" applyFill="1"/>
    <xf numFmtId="0" fontId="5" fillId="2" borderId="1" xfId="0" applyFont="1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/>
    <xf numFmtId="164" fontId="0" fillId="0" borderId="0" xfId="0" applyNumberFormat="1" applyBorder="1" applyAlignment="1"/>
    <xf numFmtId="0" fontId="0" fillId="5" borderId="0" xfId="0" applyFill="1" applyBorder="1" applyAlignment="1"/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24" xfId="0" applyFont="1" applyFill="1" applyBorder="1"/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" fillId="0" borderId="0" xfId="0" applyFont="1"/>
    <xf numFmtId="0" fontId="28" fillId="6" borderId="1" xfId="0" applyFont="1" applyFill="1" applyBorder="1" applyAlignment="1">
      <alignment horizontal="center"/>
    </xf>
    <xf numFmtId="165" fontId="28" fillId="6" borderId="1" xfId="0" applyNumberFormat="1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8" fillId="6" borderId="0" xfId="0" applyFont="1" applyFill="1" applyBorder="1"/>
    <xf numFmtId="0" fontId="28" fillId="6" borderId="1" xfId="0" applyFont="1" applyFill="1" applyBorder="1"/>
    <xf numFmtId="0" fontId="30" fillId="0" borderId="30" xfId="0" applyFont="1" applyFill="1" applyBorder="1" applyAlignment="1" applyProtection="1">
      <alignment horizontal="right" vertical="center"/>
      <protection hidden="1"/>
    </xf>
    <xf numFmtId="0" fontId="30" fillId="0" borderId="7" xfId="0" applyFont="1" applyFill="1" applyBorder="1" applyAlignment="1" applyProtection="1">
      <alignment horizontal="left" vertical="center"/>
      <protection hidden="1"/>
    </xf>
    <xf numFmtId="165" fontId="30" fillId="0" borderId="7" xfId="0" applyNumberFormat="1" applyFont="1" applyBorder="1" applyAlignment="1" applyProtection="1">
      <alignment horizontal="right"/>
      <protection hidden="1"/>
    </xf>
    <xf numFmtId="2" fontId="30" fillId="0" borderId="30" xfId="0" applyNumberFormat="1" applyFont="1" applyBorder="1" applyAlignment="1">
      <alignment horizontal="left"/>
    </xf>
    <xf numFmtId="166" fontId="30" fillId="0" borderId="30" xfId="0" applyNumberFormat="1" applyFont="1" applyBorder="1" applyAlignment="1" applyProtection="1">
      <alignment horizontal="center"/>
      <protection locked="0"/>
    </xf>
    <xf numFmtId="0" fontId="30" fillId="0" borderId="0" xfId="0" applyFont="1" applyFill="1" applyBorder="1" applyAlignment="1" applyProtection="1">
      <alignment horizontal="right" vertical="center"/>
      <protection hidden="1"/>
    </xf>
    <xf numFmtId="0" fontId="30" fillId="0" borderId="0" xfId="0" applyFont="1" applyFill="1" applyBorder="1" applyAlignment="1" applyProtection="1">
      <alignment horizontal="left" vertical="center"/>
      <protection hidden="1"/>
    </xf>
    <xf numFmtId="165" fontId="30" fillId="0" borderId="0" xfId="0" applyNumberFormat="1" applyFont="1" applyBorder="1" applyAlignment="1" applyProtection="1">
      <alignment horizontal="right"/>
      <protection hidden="1"/>
    </xf>
    <xf numFmtId="2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Protection="1">
      <protection locked="0"/>
    </xf>
    <xf numFmtId="167" fontId="31" fillId="0" borderId="0" xfId="0" applyNumberFormat="1" applyFont="1" applyBorder="1" applyAlignment="1">
      <alignment horizontal="center"/>
    </xf>
    <xf numFmtId="0" fontId="33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14" fontId="1" fillId="0" borderId="0" xfId="0" applyNumberFormat="1" applyFont="1" applyBorder="1" applyAlignment="1">
      <alignment horizontal="center"/>
    </xf>
    <xf numFmtId="0" fontId="28" fillId="6" borderId="0" xfId="0" applyFont="1" applyFill="1" applyBorder="1" applyAlignment="1">
      <alignment horizontal="center"/>
    </xf>
    <xf numFmtId="0" fontId="29" fillId="6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0" fillId="0" borderId="22" xfId="0" applyBorder="1"/>
    <xf numFmtId="164" fontId="31" fillId="0" borderId="30" xfId="0" applyNumberFormat="1" applyFont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right"/>
    </xf>
    <xf numFmtId="0" fontId="8" fillId="0" borderId="3" xfId="2" applyBorder="1" applyAlignment="1" applyProtection="1">
      <alignment horizontal="left"/>
    </xf>
    <xf numFmtId="0" fontId="0" fillId="0" borderId="9" xfId="0" applyBorder="1" applyAlignment="1">
      <alignment horizontal="right"/>
    </xf>
    <xf numFmtId="0" fontId="0" fillId="0" borderId="16" xfId="0" applyBorder="1" applyAlignment="1">
      <alignment horizontal="right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right"/>
    </xf>
    <xf numFmtId="0" fontId="12" fillId="0" borderId="2" xfId="4" applyBorder="1" applyAlignment="1">
      <alignment horizontal="center"/>
    </xf>
    <xf numFmtId="0" fontId="12" fillId="0" borderId="3" xfId="4" applyBorder="1" applyAlignment="1">
      <alignment horizontal="center"/>
    </xf>
    <xf numFmtId="0" fontId="12" fillId="0" borderId="4" xfId="4" applyBorder="1" applyAlignment="1">
      <alignment horizontal="center"/>
    </xf>
    <xf numFmtId="0" fontId="0" fillId="0" borderId="2" xfId="4" applyFont="1" applyBorder="1" applyAlignment="1">
      <alignment horizontal="center"/>
    </xf>
    <xf numFmtId="0" fontId="12" fillId="0" borderId="0" xfId="4" applyAlignment="1">
      <alignment horizontal="left"/>
    </xf>
    <xf numFmtId="0" fontId="12" fillId="0" borderId="3" xfId="4" applyBorder="1" applyAlignment="1">
      <alignment horizontal="left"/>
    </xf>
    <xf numFmtId="0" fontId="0" fillId="0" borderId="3" xfId="4" applyFont="1" applyBorder="1" applyAlignment="1">
      <alignment horizontal="center"/>
    </xf>
    <xf numFmtId="0" fontId="9" fillId="0" borderId="2" xfId="4" applyFont="1" applyBorder="1" applyAlignment="1">
      <alignment horizontal="left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0" fillId="0" borderId="0" xfId="4" applyFont="1" applyAlignment="1">
      <alignment horizontal="left"/>
    </xf>
    <xf numFmtId="0" fontId="12" fillId="0" borderId="7" xfId="4" applyBorder="1" applyAlignment="1">
      <alignment horizontal="left"/>
    </xf>
    <xf numFmtId="0" fontId="8" fillId="0" borderId="15" xfId="2" applyBorder="1" applyAlignment="1" applyProtection="1">
      <alignment horizontal="left"/>
    </xf>
    <xf numFmtId="14" fontId="0" fillId="0" borderId="19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0" fontId="0" fillId="9" borderId="0" xfId="0" applyFill="1"/>
    <xf numFmtId="16" fontId="4" fillId="0" borderId="0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5" fillId="3" borderId="24" xfId="0" applyFont="1" applyFill="1" applyBorder="1"/>
    <xf numFmtId="0" fontId="5" fillId="2" borderId="1" xfId="0" applyFont="1" applyFill="1" applyBorder="1" applyAlignment="1">
      <alignment horizontal="left"/>
    </xf>
    <xf numFmtId="0" fontId="5" fillId="10" borderId="1" xfId="0" applyFont="1" applyFill="1" applyBorder="1"/>
    <xf numFmtId="164" fontId="0" fillId="2" borderId="1" xfId="0" applyNumberFormat="1" applyFill="1" applyBorder="1"/>
    <xf numFmtId="0" fontId="0" fillId="0" borderId="1" xfId="0" applyBorder="1" applyAlignment="1">
      <alignment horizontal="right"/>
    </xf>
    <xf numFmtId="165" fontId="0" fillId="0" borderId="1" xfId="0" applyNumberFormat="1" applyFill="1" applyBorder="1"/>
    <xf numFmtId="0" fontId="0" fillId="0" borderId="7" xfId="4" applyFont="1" applyBorder="1" applyAlignment="1">
      <alignment horizontal="left"/>
    </xf>
    <xf numFmtId="9" fontId="0" fillId="0" borderId="0" xfId="0" applyNumberFormat="1"/>
    <xf numFmtId="0" fontId="0" fillId="0" borderId="22" xfId="0" applyBorder="1" applyAlignment="1">
      <alignment horizontal="center" vertical="center"/>
    </xf>
    <xf numFmtId="0" fontId="0" fillId="7" borderId="22" xfId="0" applyFill="1" applyBorder="1"/>
    <xf numFmtId="0" fontId="0" fillId="7" borderId="22" xfId="0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4" xfId="0" applyBorder="1" applyAlignment="1">
      <alignment horizontal="right"/>
    </xf>
    <xf numFmtId="0" fontId="0" fillId="0" borderId="0" xfId="0" applyBorder="1" applyAlignment="1">
      <alignment horizontal="right"/>
    </xf>
    <xf numFmtId="0" fontId="8" fillId="0" borderId="3" xfId="2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9" xfId="0" applyBorder="1" applyAlignment="1">
      <alignment horizontal="right"/>
    </xf>
    <xf numFmtId="1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7" xfId="0" applyNumberFormat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" fillId="0" borderId="7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165" fontId="0" fillId="2" borderId="1" xfId="0" applyNumberFormat="1" applyFill="1" applyBorder="1" applyAlignment="1"/>
    <xf numFmtId="0" fontId="0" fillId="2" borderId="1" xfId="0" applyFill="1" applyBorder="1" applyAlignment="1"/>
    <xf numFmtId="164" fontId="0" fillId="0" borderId="2" xfId="0" applyNumberFormat="1" applyBorder="1" applyAlignment="1"/>
    <xf numFmtId="164" fontId="0" fillId="0" borderId="3" xfId="0" applyNumberFormat="1" applyBorder="1" applyAlignment="1"/>
    <xf numFmtId="164" fontId="0" fillId="0" borderId="4" xfId="0" applyNumberFormat="1" applyBorder="1" applyAlignment="1"/>
    <xf numFmtId="164" fontId="0" fillId="5" borderId="1" xfId="0" applyNumberFormat="1" applyFill="1" applyBorder="1" applyAlignment="1"/>
    <xf numFmtId="0" fontId="0" fillId="5" borderId="1" xfId="0" applyFill="1" applyBorder="1" applyAlignment="1"/>
    <xf numFmtId="0" fontId="0" fillId="0" borderId="2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left"/>
    </xf>
    <xf numFmtId="49" fontId="0" fillId="0" borderId="7" xfId="0" applyNumberFormat="1" applyBorder="1" applyAlignment="1" applyProtection="1">
      <alignment horizontal="left"/>
    </xf>
    <xf numFmtId="49" fontId="0" fillId="0" borderId="3" xfId="0" applyNumberForma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0" fontId="0" fillId="8" borderId="22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36" fillId="8" borderId="22" xfId="0" applyFont="1" applyFill="1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26" fillId="0" borderId="1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left"/>
    </xf>
    <xf numFmtId="0" fontId="35" fillId="8" borderId="22" xfId="0" applyNumberFormat="1" applyFont="1" applyFill="1" applyBorder="1" applyAlignment="1">
      <alignment horizontal="center" vertical="center" textRotation="90" wrapText="1"/>
    </xf>
    <xf numFmtId="0" fontId="36" fillId="8" borderId="18" xfId="0" applyNumberFormat="1" applyFont="1" applyFill="1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0" fillId="7" borderId="18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7" fillId="0" borderId="0" xfId="0" applyFont="1"/>
    <xf numFmtId="0" fontId="2" fillId="0" borderId="0" xfId="0" applyFont="1"/>
  </cellXfs>
  <cellStyles count="6">
    <cellStyle name="Гиперссылка 2" xfId="2"/>
    <cellStyle name="Гиперссылка 3" xfId="3"/>
    <cellStyle name="Обычный" xfId="0" builtinId="0"/>
    <cellStyle name="Обычный 2" xfId="1"/>
    <cellStyle name="Обычный 2 2" xfId="5"/>
    <cellStyle name="Обычный 3" xfId="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155576</xdr:colOff>
      <xdr:row>7</xdr:row>
      <xdr:rowOff>73026</xdr:rowOff>
    </xdr:from>
    <xdr:to>
      <xdr:col>7</xdr:col>
      <xdr:colOff>502762</xdr:colOff>
      <xdr:row>9</xdr:row>
      <xdr:rowOff>158750</xdr:rowOff>
    </xdr:to>
    <xdr:pic>
      <xdr:nvPicPr>
        <xdr:cNvPr id="2" name="Рисунок 1" descr="logo.png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3176" y="1520826"/>
          <a:ext cx="956786" cy="466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155576</xdr:colOff>
      <xdr:row>7</xdr:row>
      <xdr:rowOff>73026</xdr:rowOff>
    </xdr:from>
    <xdr:to>
      <xdr:col>7</xdr:col>
      <xdr:colOff>502761</xdr:colOff>
      <xdr:row>9</xdr:row>
      <xdr:rowOff>158750</xdr:rowOff>
    </xdr:to>
    <xdr:pic>
      <xdr:nvPicPr>
        <xdr:cNvPr id="2" name="Рисунок 1" descr="logo.png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3176" y="1520826"/>
          <a:ext cx="956786" cy="466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155576</xdr:colOff>
      <xdr:row>7</xdr:row>
      <xdr:rowOff>73026</xdr:rowOff>
    </xdr:from>
    <xdr:to>
      <xdr:col>7</xdr:col>
      <xdr:colOff>502762</xdr:colOff>
      <xdr:row>9</xdr:row>
      <xdr:rowOff>158750</xdr:rowOff>
    </xdr:to>
    <xdr:pic>
      <xdr:nvPicPr>
        <xdr:cNvPr id="12" name="Рисунок 11" descr="logo.png">
          <a:extLst>
            <a:ext uri="{FF2B5EF4-FFF2-40B4-BE49-F238E27FC236}">
              <a16:creationId xmlns=""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3176" y="1520826"/>
          <a:ext cx="956786" cy="4667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3" displayName="Таблица3" ref="A7:F43" totalsRowShown="0" headerRowDxfId="9" dataDxfId="7" headerRowBorderDxfId="8" tableBorderDxfId="6">
  <autoFilter ref="A7:F43"/>
  <tableColumns count="6">
    <tableColumn id="1" name="№ п/п" dataDxfId="5"/>
    <tableColumn id="2" name="Высота" dataDxfId="4"/>
    <tableColumn id="3" name="Ширина" dataDxfId="3"/>
    <tableColumn id="4" name="кол-во (шт)" dataDxfId="2"/>
    <tableColumn id="5" name="кол-во (кв. м.)" dataDxfId="1"/>
    <tableColumn id="6" name="Тип фасада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8-910-940-30-86/andy75077@yandex.ru" TargetMode="External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8-910-940-30-86/andy75077@yandex.ru" TargetMode="External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8-910-940-30-86/andy75077@yandex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tabSelected="1" workbookViewId="0">
      <selection activeCell="W2" sqref="W2"/>
    </sheetView>
  </sheetViews>
  <sheetFormatPr defaultRowHeight="15" x14ac:dyDescent="0.25"/>
  <cols>
    <col min="3" max="3" width="28.42578125" customWidth="1"/>
  </cols>
  <sheetData>
    <row r="3" spans="1:7" ht="23.25" x14ac:dyDescent="0.35">
      <c r="D3" s="289" t="s">
        <v>1486</v>
      </c>
    </row>
    <row r="4" spans="1:7" x14ac:dyDescent="0.25">
      <c r="B4" t="s">
        <v>1487</v>
      </c>
    </row>
    <row r="5" spans="1:7" x14ac:dyDescent="0.25">
      <c r="B5" t="s">
        <v>1488</v>
      </c>
    </row>
    <row r="6" spans="1:7" ht="18.75" x14ac:dyDescent="0.3">
      <c r="D6" s="290" t="s">
        <v>1489</v>
      </c>
    </row>
    <row r="8" spans="1:7" x14ac:dyDescent="0.25">
      <c r="A8" s="100">
        <v>1</v>
      </c>
      <c r="B8" t="s">
        <v>1490</v>
      </c>
      <c r="D8" t="s">
        <v>1491</v>
      </c>
      <c r="F8" t="s">
        <v>1492</v>
      </c>
      <c r="G8" t="s">
        <v>1493</v>
      </c>
    </row>
    <row r="9" spans="1:7" x14ac:dyDescent="0.25">
      <c r="A9" s="100">
        <v>2</v>
      </c>
      <c r="B9" t="s">
        <v>1490</v>
      </c>
      <c r="D9" t="s">
        <v>1494</v>
      </c>
      <c r="F9" t="s">
        <v>1492</v>
      </c>
      <c r="G9" t="s">
        <v>1495</v>
      </c>
    </row>
    <row r="10" spans="1:7" x14ac:dyDescent="0.25">
      <c r="A10" s="100">
        <v>3</v>
      </c>
      <c r="B10" t="s">
        <v>1490</v>
      </c>
      <c r="D10" t="s">
        <v>1496</v>
      </c>
      <c r="F10" t="s">
        <v>1492</v>
      </c>
      <c r="G10" t="s">
        <v>1497</v>
      </c>
    </row>
    <row r="11" spans="1:7" x14ac:dyDescent="0.25">
      <c r="A11" s="100">
        <v>4</v>
      </c>
      <c r="B11" t="s">
        <v>1498</v>
      </c>
      <c r="D11" t="s">
        <v>1499</v>
      </c>
      <c r="F11" t="s">
        <v>1492</v>
      </c>
      <c r="G11" t="s">
        <v>1500</v>
      </c>
    </row>
    <row r="12" spans="1:7" x14ac:dyDescent="0.25">
      <c r="A12" s="100">
        <v>5</v>
      </c>
      <c r="B12" t="s">
        <v>1501</v>
      </c>
      <c r="D12" t="s">
        <v>1502</v>
      </c>
      <c r="E12" t="s">
        <v>1503</v>
      </c>
      <c r="F12" t="s">
        <v>1492</v>
      </c>
      <c r="G12" t="s">
        <v>1504</v>
      </c>
    </row>
    <row r="13" spans="1:7" x14ac:dyDescent="0.25">
      <c r="A13" s="100">
        <v>6</v>
      </c>
      <c r="B13" t="s">
        <v>1501</v>
      </c>
      <c r="D13" t="s">
        <v>1505</v>
      </c>
      <c r="F13" t="s">
        <v>1492</v>
      </c>
      <c r="G13" t="s">
        <v>1506</v>
      </c>
    </row>
    <row r="14" spans="1:7" x14ac:dyDescent="0.25">
      <c r="A14" s="100">
        <v>7</v>
      </c>
      <c r="B14" t="s">
        <v>1507</v>
      </c>
      <c r="D14" t="s">
        <v>1508</v>
      </c>
      <c r="F14" t="s">
        <v>1492</v>
      </c>
      <c r="G14" t="s">
        <v>1509</v>
      </c>
    </row>
    <row r="15" spans="1:7" x14ac:dyDescent="0.25">
      <c r="A15" s="100">
        <v>8</v>
      </c>
      <c r="B15" t="s">
        <v>1510</v>
      </c>
      <c r="D15" t="s">
        <v>1511</v>
      </c>
      <c r="F15" t="s">
        <v>1492</v>
      </c>
      <c r="G15">
        <v>700</v>
      </c>
    </row>
    <row r="16" spans="1:7" x14ac:dyDescent="0.25">
      <c r="A16" s="100">
        <v>9</v>
      </c>
      <c r="B16" t="s">
        <v>1512</v>
      </c>
      <c r="D16" t="s">
        <v>1513</v>
      </c>
      <c r="F16" t="s">
        <v>1492</v>
      </c>
      <c r="G16">
        <v>800</v>
      </c>
    </row>
    <row r="17" spans="1:7" x14ac:dyDescent="0.25">
      <c r="A17" s="100">
        <v>10</v>
      </c>
      <c r="B17" t="s">
        <v>1514</v>
      </c>
      <c r="D17" t="s">
        <v>1515</v>
      </c>
      <c r="F17" t="s">
        <v>1420</v>
      </c>
      <c r="G17" t="s">
        <v>1516</v>
      </c>
    </row>
    <row r="18" spans="1:7" x14ac:dyDescent="0.25">
      <c r="A18" s="100">
        <v>11</v>
      </c>
      <c r="B18" t="s">
        <v>1517</v>
      </c>
      <c r="D18" t="s">
        <v>1515</v>
      </c>
      <c r="F18" t="s">
        <v>1420</v>
      </c>
      <c r="G18" t="s">
        <v>1518</v>
      </c>
    </row>
    <row r="19" spans="1:7" x14ac:dyDescent="0.25">
      <c r="A19" s="100">
        <v>12</v>
      </c>
      <c r="B19" t="s">
        <v>1519</v>
      </c>
      <c r="D19" t="s">
        <v>1520</v>
      </c>
      <c r="F19" t="s">
        <v>1492</v>
      </c>
      <c r="G19" t="s">
        <v>1509</v>
      </c>
    </row>
    <row r="20" spans="1:7" x14ac:dyDescent="0.25">
      <c r="A20" s="100">
        <v>13</v>
      </c>
      <c r="B20" t="s">
        <v>1519</v>
      </c>
      <c r="D20" t="s">
        <v>1521</v>
      </c>
      <c r="F20" t="s">
        <v>1492</v>
      </c>
      <c r="G20" t="s">
        <v>1509</v>
      </c>
    </row>
    <row r="21" spans="1:7" x14ac:dyDescent="0.25">
      <c r="A21" s="100"/>
    </row>
    <row r="22" spans="1:7" x14ac:dyDescent="0.25">
      <c r="A22" s="100"/>
      <c r="B22" t="s">
        <v>1522</v>
      </c>
      <c r="C22" t="s">
        <v>1523</v>
      </c>
    </row>
    <row r="23" spans="1:7" x14ac:dyDescent="0.25">
      <c r="A23" s="100"/>
    </row>
    <row r="24" spans="1:7" ht="18.75" x14ac:dyDescent="0.3">
      <c r="A24" s="100"/>
      <c r="D24" s="290" t="s">
        <v>1524</v>
      </c>
    </row>
    <row r="25" spans="1:7" x14ac:dyDescent="0.25">
      <c r="A25" s="100"/>
    </row>
    <row r="26" spans="1:7" x14ac:dyDescent="0.25">
      <c r="A26" s="100">
        <v>1</v>
      </c>
      <c r="B26" t="s">
        <v>1525</v>
      </c>
      <c r="D26" t="s">
        <v>1526</v>
      </c>
      <c r="E26">
        <v>12</v>
      </c>
    </row>
    <row r="27" spans="1:7" x14ac:dyDescent="0.25">
      <c r="A27" s="100">
        <v>2</v>
      </c>
      <c r="B27" t="s">
        <v>1527</v>
      </c>
      <c r="D27" t="s">
        <v>1420</v>
      </c>
      <c r="E27" t="s">
        <v>1528</v>
      </c>
    </row>
    <row r="28" spans="1:7" x14ac:dyDescent="0.25">
      <c r="A28" s="100">
        <v>3</v>
      </c>
      <c r="B28" t="s">
        <v>1529</v>
      </c>
      <c r="D28" t="s">
        <v>1526</v>
      </c>
      <c r="E28" t="s">
        <v>1528</v>
      </c>
    </row>
    <row r="29" spans="1:7" x14ac:dyDescent="0.25">
      <c r="A29" s="100">
        <v>4</v>
      </c>
      <c r="B29" t="s">
        <v>1530</v>
      </c>
      <c r="D29" t="s">
        <v>1526</v>
      </c>
      <c r="E29" t="s">
        <v>1531</v>
      </c>
    </row>
    <row r="30" spans="1:7" x14ac:dyDescent="0.25">
      <c r="A30" s="100">
        <v>5</v>
      </c>
      <c r="B30" t="s">
        <v>1532</v>
      </c>
      <c r="D30" t="s">
        <v>1526</v>
      </c>
      <c r="E30">
        <v>12</v>
      </c>
    </row>
    <row r="31" spans="1:7" x14ac:dyDescent="0.25">
      <c r="A31" s="100">
        <v>6</v>
      </c>
      <c r="B31" t="s">
        <v>1533</v>
      </c>
      <c r="D31" t="s">
        <v>1526</v>
      </c>
      <c r="E31">
        <v>40</v>
      </c>
    </row>
    <row r="32" spans="1:7" x14ac:dyDescent="0.25">
      <c r="A32" s="100">
        <v>7</v>
      </c>
      <c r="B32" t="s">
        <v>1534</v>
      </c>
      <c r="D32" t="s">
        <v>1526</v>
      </c>
      <c r="E32">
        <v>65</v>
      </c>
    </row>
    <row r="33" spans="1:5" x14ac:dyDescent="0.25">
      <c r="A33" s="100">
        <v>8</v>
      </c>
      <c r="B33" t="s">
        <v>1535</v>
      </c>
      <c r="C33" t="s">
        <v>1536</v>
      </c>
      <c r="D33" t="s">
        <v>1526</v>
      </c>
      <c r="E33">
        <v>100</v>
      </c>
    </row>
    <row r="34" spans="1:5" x14ac:dyDescent="0.25">
      <c r="A34" s="100">
        <v>9</v>
      </c>
      <c r="B34" t="s">
        <v>1537</v>
      </c>
      <c r="D34" t="s">
        <v>1526</v>
      </c>
      <c r="E34" t="s">
        <v>1538</v>
      </c>
    </row>
    <row r="35" spans="1:5" x14ac:dyDescent="0.25">
      <c r="A35" s="100">
        <v>10</v>
      </c>
      <c r="B35" t="s">
        <v>1539</v>
      </c>
      <c r="D35" t="s">
        <v>1420</v>
      </c>
      <c r="E35">
        <v>150</v>
      </c>
    </row>
    <row r="36" spans="1:5" x14ac:dyDescent="0.25">
      <c r="A36" s="100">
        <v>11</v>
      </c>
      <c r="B36" t="s">
        <v>1540</v>
      </c>
      <c r="D36" s="1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6"/>
  <sheetViews>
    <sheetView zoomScale="115" zoomScaleNormal="115" workbookViewId="0">
      <pane ySplit="1" topLeftCell="A2" activePane="bottomLeft" state="frozen"/>
      <selection pane="bottomLeft" sqref="A1:H1"/>
    </sheetView>
  </sheetViews>
  <sheetFormatPr defaultRowHeight="15" x14ac:dyDescent="0.25"/>
  <cols>
    <col min="4" max="4" width="9.140625" customWidth="1"/>
    <col min="8" max="8" width="12.5703125" customWidth="1"/>
    <col min="9" max="9" width="10.28515625" customWidth="1"/>
    <col min="10" max="10" width="10.42578125" customWidth="1"/>
    <col min="11" max="11" width="6" customWidth="1"/>
    <col min="12" max="12" width="42.140625" customWidth="1"/>
    <col min="13" max="13" width="6.42578125" customWidth="1"/>
    <col min="14" max="14" width="8.7109375" customWidth="1"/>
    <col min="15" max="15" width="8.28515625" bestFit="1" customWidth="1"/>
    <col min="16" max="16" width="12.7109375" bestFit="1" customWidth="1"/>
    <col min="17" max="17" width="11.7109375" customWidth="1"/>
    <col min="18" max="18" width="12" customWidth="1"/>
    <col min="19" max="20" width="12.7109375" bestFit="1" customWidth="1"/>
    <col min="21" max="21" width="8.28515625" bestFit="1" customWidth="1"/>
    <col min="22" max="22" width="12.7109375" bestFit="1" customWidth="1"/>
    <col min="23" max="23" width="5.28515625" customWidth="1"/>
    <col min="24" max="24" width="2.42578125" customWidth="1"/>
    <col min="25" max="25" width="24.140625" bestFit="1" customWidth="1"/>
    <col min="26" max="26" width="3.5703125" bestFit="1" customWidth="1"/>
    <col min="27" max="27" width="26.85546875" bestFit="1" customWidth="1"/>
    <col min="28" max="28" width="3.5703125" bestFit="1" customWidth="1"/>
    <col min="29" max="29" width="27.42578125" bestFit="1" customWidth="1"/>
    <col min="30" max="30" width="2.7109375" bestFit="1" customWidth="1"/>
    <col min="31" max="31" width="20.140625" bestFit="1" customWidth="1"/>
    <col min="32" max="32" width="3.5703125" bestFit="1" customWidth="1"/>
    <col min="33" max="33" width="22" bestFit="1" customWidth="1"/>
    <col min="34" max="34" width="2.7109375" bestFit="1" customWidth="1"/>
    <col min="35" max="35" width="20.140625" bestFit="1" customWidth="1"/>
  </cols>
  <sheetData>
    <row r="1" spans="1:35" ht="19.5" thickBot="1" x14ac:dyDescent="0.35">
      <c r="A1" s="188" t="s">
        <v>1332</v>
      </c>
      <c r="B1" s="189"/>
      <c r="C1" s="189"/>
      <c r="D1" s="189"/>
      <c r="E1" s="189"/>
      <c r="F1" s="189"/>
      <c r="G1" s="189"/>
      <c r="H1" s="189"/>
      <c r="I1" s="35"/>
      <c r="J1" s="172"/>
      <c r="L1" s="225" t="s">
        <v>1</v>
      </c>
      <c r="M1" s="226"/>
      <c r="N1" s="226"/>
      <c r="O1" s="226"/>
      <c r="P1" s="226"/>
      <c r="Q1" s="226"/>
      <c r="R1" s="226"/>
      <c r="S1" s="226"/>
      <c r="T1" s="227"/>
      <c r="X1" s="4"/>
      <c r="Y1" s="5" t="s">
        <v>2</v>
      </c>
      <c r="Z1" s="4"/>
      <c r="AA1" s="5" t="s">
        <v>3</v>
      </c>
      <c r="AB1" s="4"/>
      <c r="AC1" s="5" t="s">
        <v>4</v>
      </c>
      <c r="AD1" s="4"/>
      <c r="AE1" s="5" t="s">
        <v>5</v>
      </c>
      <c r="AF1" s="4"/>
      <c r="AG1" s="5" t="s">
        <v>6</v>
      </c>
      <c r="AH1" s="4"/>
      <c r="AI1" s="5" t="s">
        <v>7</v>
      </c>
    </row>
    <row r="2" spans="1:35" ht="18.75" x14ac:dyDescent="0.3">
      <c r="A2" s="190" t="s">
        <v>8</v>
      </c>
      <c r="B2" s="191"/>
      <c r="C2" s="192"/>
      <c r="D2" s="192"/>
      <c r="E2" s="192"/>
      <c r="F2" s="6" t="s">
        <v>9</v>
      </c>
      <c r="G2" s="193" t="s">
        <v>10</v>
      </c>
      <c r="H2" s="193"/>
      <c r="I2" s="194"/>
      <c r="J2" s="11"/>
      <c r="L2" s="174"/>
      <c r="M2" s="33" t="s">
        <v>2</v>
      </c>
      <c r="N2" s="33" t="s">
        <v>11</v>
      </c>
      <c r="O2" s="33" t="s">
        <v>12</v>
      </c>
      <c r="P2" s="33" t="s">
        <v>13</v>
      </c>
      <c r="Q2" s="33" t="s">
        <v>14</v>
      </c>
      <c r="R2" s="33" t="s">
        <v>15</v>
      </c>
      <c r="S2" s="33" t="s">
        <v>16</v>
      </c>
      <c r="T2" s="33" t="s">
        <v>17</v>
      </c>
      <c r="X2" s="4">
        <v>1</v>
      </c>
      <c r="Y2" s="7" t="s">
        <v>18</v>
      </c>
      <c r="Z2" s="4">
        <v>1</v>
      </c>
      <c r="AA2" s="7" t="s">
        <v>1013</v>
      </c>
      <c r="AB2" s="4">
        <v>1</v>
      </c>
      <c r="AC2" s="8" t="s">
        <v>20</v>
      </c>
      <c r="AD2" s="4">
        <v>1</v>
      </c>
      <c r="AE2" s="8" t="s">
        <v>21</v>
      </c>
      <c r="AF2" s="4">
        <v>1</v>
      </c>
      <c r="AG2" s="8" t="s">
        <v>22</v>
      </c>
      <c r="AH2" s="4">
        <v>1</v>
      </c>
      <c r="AI2" s="8" t="s">
        <v>44</v>
      </c>
    </row>
    <row r="3" spans="1:35" x14ac:dyDescent="0.25">
      <c r="A3" s="195" t="s">
        <v>23</v>
      </c>
      <c r="B3" s="196"/>
      <c r="C3" s="197" t="s">
        <v>24</v>
      </c>
      <c r="D3" s="198"/>
      <c r="E3" s="198"/>
      <c r="F3" s="198"/>
      <c r="G3" s="198"/>
      <c r="H3" s="198"/>
      <c r="I3" s="199"/>
      <c r="J3" s="11"/>
      <c r="L3" s="2" t="s">
        <v>25</v>
      </c>
      <c r="M3" s="2">
        <v>2065</v>
      </c>
      <c r="N3" s="2">
        <v>2200</v>
      </c>
      <c r="O3" s="2">
        <v>2480</v>
      </c>
      <c r="P3" s="2">
        <v>2655</v>
      </c>
      <c r="Q3" s="2">
        <v>3150</v>
      </c>
      <c r="R3" s="2">
        <v>3740</v>
      </c>
      <c r="S3" s="30" t="s">
        <v>1413</v>
      </c>
      <c r="T3" s="2"/>
      <c r="X3" s="4">
        <v>2</v>
      </c>
      <c r="Y3" s="7" t="s">
        <v>26</v>
      </c>
      <c r="Z3" s="4">
        <v>2</v>
      </c>
      <c r="AA3" s="7" t="s">
        <v>1014</v>
      </c>
      <c r="AB3" s="4">
        <v>2</v>
      </c>
      <c r="AC3" s="8" t="s">
        <v>28</v>
      </c>
      <c r="AD3" s="4">
        <v>2</v>
      </c>
      <c r="AE3" s="8" t="s">
        <v>29</v>
      </c>
      <c r="AF3" s="4">
        <v>2</v>
      </c>
      <c r="AG3" s="8" t="s">
        <v>30</v>
      </c>
      <c r="AH3" s="4">
        <v>2</v>
      </c>
      <c r="AI3" s="8" t="s">
        <v>52</v>
      </c>
    </row>
    <row r="4" spans="1:35" ht="15.75" thickBot="1" x14ac:dyDescent="0.3">
      <c r="A4" s="201" t="s">
        <v>31</v>
      </c>
      <c r="B4" s="202"/>
      <c r="C4" s="203">
        <f ca="1">NOW()</f>
        <v>44166.732085185184</v>
      </c>
      <c r="D4" s="204"/>
      <c r="E4" s="204"/>
      <c r="F4" s="204"/>
      <c r="G4" s="204"/>
      <c r="H4" s="204"/>
      <c r="I4" s="205"/>
      <c r="J4" s="11"/>
      <c r="L4" s="2" t="s">
        <v>32</v>
      </c>
      <c r="M4" s="2">
        <v>9710</v>
      </c>
      <c r="N4" s="2">
        <v>9710</v>
      </c>
      <c r="O4" s="2">
        <v>10670</v>
      </c>
      <c r="P4" s="2">
        <v>11630</v>
      </c>
      <c r="Q4" s="2">
        <v>13580</v>
      </c>
      <c r="R4" s="2">
        <v>16320</v>
      </c>
      <c r="S4" s="30" t="s">
        <v>1413</v>
      </c>
      <c r="T4" s="2">
        <v>17470</v>
      </c>
      <c r="X4" s="4">
        <v>3</v>
      </c>
      <c r="Y4" s="7" t="s">
        <v>33</v>
      </c>
      <c r="Z4" s="4">
        <v>3</v>
      </c>
      <c r="AA4" s="7" t="s">
        <v>1015</v>
      </c>
      <c r="AB4" s="4">
        <v>3</v>
      </c>
      <c r="AC4" s="8" t="s">
        <v>35</v>
      </c>
      <c r="AD4" s="4">
        <v>3</v>
      </c>
      <c r="AE4" s="8" t="s">
        <v>36</v>
      </c>
      <c r="AF4" s="4">
        <v>3</v>
      </c>
      <c r="AG4" s="8" t="s">
        <v>37</v>
      </c>
      <c r="AH4" s="4">
        <v>3</v>
      </c>
      <c r="AI4" s="8" t="s">
        <v>65</v>
      </c>
    </row>
    <row r="5" spans="1:35" x14ac:dyDescent="0.25">
      <c r="A5" s="29"/>
      <c r="B5" s="28"/>
      <c r="C5" s="28"/>
      <c r="D5" s="28"/>
      <c r="E5" s="28"/>
      <c r="F5" s="28"/>
      <c r="G5" s="28"/>
      <c r="H5" s="28"/>
      <c r="I5" s="36"/>
      <c r="J5" s="28"/>
      <c r="L5" s="2" t="s">
        <v>38</v>
      </c>
      <c r="M5" s="2">
        <v>10300</v>
      </c>
      <c r="N5" s="2">
        <v>10300</v>
      </c>
      <c r="O5" s="2">
        <v>11260</v>
      </c>
      <c r="P5" s="2">
        <v>12220</v>
      </c>
      <c r="Q5" s="2">
        <v>14170</v>
      </c>
      <c r="R5" s="2">
        <v>16910</v>
      </c>
      <c r="S5" s="30" t="s">
        <v>1413</v>
      </c>
      <c r="T5" s="2">
        <v>18020</v>
      </c>
      <c r="U5" s="29"/>
      <c r="V5" s="28"/>
      <c r="W5" s="27"/>
      <c r="X5" s="4">
        <v>4</v>
      </c>
      <c r="Y5" s="7" t="s">
        <v>39</v>
      </c>
      <c r="Z5" s="4">
        <v>4</v>
      </c>
      <c r="AA5" s="7" t="s">
        <v>1016</v>
      </c>
      <c r="AB5" s="4">
        <v>4</v>
      </c>
      <c r="AC5" s="10" t="s">
        <v>41</v>
      </c>
      <c r="AD5" s="4">
        <v>4</v>
      </c>
      <c r="AE5" s="8" t="s">
        <v>42</v>
      </c>
      <c r="AF5" s="4">
        <v>4</v>
      </c>
      <c r="AG5" s="8" t="s">
        <v>43</v>
      </c>
      <c r="AH5" s="4">
        <v>4</v>
      </c>
      <c r="AI5" s="8" t="s">
        <v>73</v>
      </c>
    </row>
    <row r="6" spans="1:35" x14ac:dyDescent="0.25">
      <c r="A6" s="29" t="s">
        <v>45</v>
      </c>
      <c r="B6" s="37"/>
      <c r="C6" s="206"/>
      <c r="D6" s="206"/>
      <c r="E6" s="206"/>
      <c r="F6" s="206"/>
      <c r="G6" s="206"/>
      <c r="H6" s="206"/>
      <c r="I6" s="36"/>
      <c r="J6" s="28"/>
      <c r="L6" s="2" t="s">
        <v>46</v>
      </c>
      <c r="M6" s="2">
        <v>4580</v>
      </c>
      <c r="N6" s="2">
        <v>4580</v>
      </c>
      <c r="O6" s="2">
        <v>4780</v>
      </c>
      <c r="P6" s="2">
        <v>5110</v>
      </c>
      <c r="Q6" s="2">
        <v>5370</v>
      </c>
      <c r="R6" s="2">
        <v>5370</v>
      </c>
      <c r="S6" s="30"/>
      <c r="T6" s="2"/>
      <c r="X6" s="4">
        <v>5</v>
      </c>
      <c r="Y6" s="7" t="s">
        <v>47</v>
      </c>
      <c r="Z6" s="4">
        <v>5</v>
      </c>
      <c r="AA6" s="7" t="s">
        <v>1017</v>
      </c>
      <c r="AB6" s="4">
        <v>5</v>
      </c>
      <c r="AC6" s="10" t="s">
        <v>49</v>
      </c>
      <c r="AD6" s="4">
        <v>5</v>
      </c>
      <c r="AE6" s="8" t="s">
        <v>50</v>
      </c>
      <c r="AF6" s="4">
        <v>5</v>
      </c>
      <c r="AG6" s="8" t="s">
        <v>51</v>
      </c>
      <c r="AH6" s="4">
        <v>5</v>
      </c>
      <c r="AI6" s="8" t="s">
        <v>81</v>
      </c>
    </row>
    <row r="7" spans="1:35" x14ac:dyDescent="0.25">
      <c r="A7" s="29" t="s">
        <v>53</v>
      </c>
      <c r="B7" s="28"/>
      <c r="C7" s="198"/>
      <c r="D7" s="198"/>
      <c r="E7" s="198"/>
      <c r="F7" s="198"/>
      <c r="G7" s="198"/>
      <c r="H7" s="198"/>
      <c r="I7" s="36"/>
      <c r="J7" s="28"/>
      <c r="L7" s="2" t="s">
        <v>1334</v>
      </c>
      <c r="M7" s="2">
        <v>4910</v>
      </c>
      <c r="N7" s="2">
        <v>4910</v>
      </c>
      <c r="O7" s="2">
        <v>5160</v>
      </c>
      <c r="P7" s="2">
        <v>5380</v>
      </c>
      <c r="Q7" s="2">
        <v>5820</v>
      </c>
      <c r="R7" s="2">
        <v>6480</v>
      </c>
      <c r="S7" s="30"/>
      <c r="T7" s="2"/>
      <c r="X7" s="4">
        <v>6</v>
      </c>
      <c r="Y7" s="7" t="s">
        <v>55</v>
      </c>
      <c r="Z7" s="4">
        <v>6</v>
      </c>
      <c r="AA7" s="7" t="s">
        <v>1018</v>
      </c>
      <c r="AB7" s="4">
        <v>6</v>
      </c>
      <c r="AC7" s="10" t="s">
        <v>57</v>
      </c>
      <c r="AD7" s="4">
        <v>6</v>
      </c>
      <c r="AE7" s="8" t="s">
        <v>58</v>
      </c>
      <c r="AF7" s="4">
        <v>6</v>
      </c>
      <c r="AG7" s="8" t="s">
        <v>64</v>
      </c>
      <c r="AH7" s="4">
        <v>6</v>
      </c>
      <c r="AI7" s="8" t="s">
        <v>90</v>
      </c>
    </row>
    <row r="8" spans="1:35" x14ac:dyDescent="0.25">
      <c r="A8" s="29" t="s">
        <v>59</v>
      </c>
      <c r="B8" s="28"/>
      <c r="C8" s="207"/>
      <c r="D8" s="207"/>
      <c r="E8" s="28"/>
      <c r="F8" s="28"/>
      <c r="G8" s="28"/>
      <c r="H8" s="28"/>
      <c r="I8" s="36"/>
      <c r="J8" s="28"/>
      <c r="L8" s="2" t="s">
        <v>1335</v>
      </c>
      <c r="M8" s="2">
        <v>18800</v>
      </c>
      <c r="N8" s="2">
        <v>18800</v>
      </c>
      <c r="O8" s="2">
        <v>19060</v>
      </c>
      <c r="P8" s="2">
        <v>19330</v>
      </c>
      <c r="Q8" s="2">
        <v>19860</v>
      </c>
      <c r="R8" s="2">
        <v>20530</v>
      </c>
      <c r="S8" s="30"/>
      <c r="T8" s="2"/>
      <c r="X8" s="4">
        <v>7</v>
      </c>
      <c r="Y8" s="7" t="s">
        <v>60</v>
      </c>
      <c r="Z8" s="4">
        <v>7</v>
      </c>
      <c r="AA8" s="7" t="s">
        <v>1019</v>
      </c>
      <c r="AB8" s="4">
        <v>7</v>
      </c>
      <c r="AC8" s="10" t="s">
        <v>62</v>
      </c>
      <c r="AD8" s="4">
        <v>7</v>
      </c>
      <c r="AE8" s="8" t="s">
        <v>63</v>
      </c>
      <c r="AF8" s="4">
        <v>7</v>
      </c>
      <c r="AG8" s="8" t="s">
        <v>72</v>
      </c>
      <c r="AH8" s="4">
        <v>7</v>
      </c>
      <c r="AI8" s="8" t="s">
        <v>99</v>
      </c>
    </row>
    <row r="9" spans="1:35" x14ac:dyDescent="0.25">
      <c r="A9" s="29" t="s">
        <v>66</v>
      </c>
      <c r="B9" s="28"/>
      <c r="C9" s="208" t="s">
        <v>1410</v>
      </c>
      <c r="D9" s="208"/>
      <c r="E9" s="28"/>
      <c r="F9" s="28"/>
      <c r="G9" s="28"/>
      <c r="H9" s="28"/>
      <c r="I9" s="36"/>
      <c r="J9" s="28"/>
      <c r="L9" s="2" t="s">
        <v>1333</v>
      </c>
      <c r="M9" s="2">
        <v>6400</v>
      </c>
      <c r="N9" s="2">
        <v>6400</v>
      </c>
      <c r="O9" s="2">
        <v>6630</v>
      </c>
      <c r="P9" s="2">
        <v>6840</v>
      </c>
      <c r="Q9" s="2">
        <v>7260</v>
      </c>
      <c r="R9" s="2">
        <v>7880</v>
      </c>
      <c r="S9" s="30"/>
      <c r="T9" s="2"/>
      <c r="X9" s="4">
        <v>8</v>
      </c>
      <c r="Y9" s="7" t="s">
        <v>68</v>
      </c>
      <c r="Z9" s="4">
        <v>8</v>
      </c>
      <c r="AA9" s="7" t="s">
        <v>1020</v>
      </c>
      <c r="AB9" s="4">
        <v>8</v>
      </c>
      <c r="AC9" s="10" t="s">
        <v>1364</v>
      </c>
      <c r="AD9" s="4">
        <v>8</v>
      </c>
      <c r="AE9" s="8" t="s">
        <v>71</v>
      </c>
      <c r="AF9" s="4">
        <v>8</v>
      </c>
      <c r="AG9" s="8" t="s">
        <v>80</v>
      </c>
      <c r="AH9" s="4">
        <v>8</v>
      </c>
      <c r="AI9" s="8" t="s">
        <v>107</v>
      </c>
    </row>
    <row r="10" spans="1:35" x14ac:dyDescent="0.25">
      <c r="A10" s="29" t="s">
        <v>74</v>
      </c>
      <c r="B10" s="28"/>
      <c r="C10" s="207"/>
      <c r="D10" s="207"/>
      <c r="E10" s="28"/>
      <c r="F10" s="28"/>
      <c r="G10" s="28"/>
      <c r="H10" s="28"/>
      <c r="I10" s="36"/>
      <c r="J10" s="28"/>
      <c r="L10" s="2" t="s">
        <v>1336</v>
      </c>
      <c r="M10" s="2">
        <v>20800</v>
      </c>
      <c r="N10" s="2">
        <v>20800</v>
      </c>
      <c r="O10" s="2">
        <v>21050</v>
      </c>
      <c r="P10" s="2">
        <v>21300</v>
      </c>
      <c r="Q10" s="2">
        <v>21800</v>
      </c>
      <c r="R10" s="2">
        <v>22440</v>
      </c>
      <c r="S10" s="30"/>
      <c r="T10" s="2"/>
      <c r="X10" s="4">
        <v>9</v>
      </c>
      <c r="Y10" s="7" t="s">
        <v>76</v>
      </c>
      <c r="Z10" s="4">
        <v>9</v>
      </c>
      <c r="AA10" s="7" t="s">
        <v>1021</v>
      </c>
      <c r="AB10" s="4">
        <v>9</v>
      </c>
      <c r="AC10" s="10" t="s">
        <v>1365</v>
      </c>
      <c r="AD10" s="4">
        <v>9</v>
      </c>
      <c r="AE10" s="8" t="s">
        <v>79</v>
      </c>
      <c r="AF10" s="4">
        <v>9</v>
      </c>
      <c r="AG10" s="8" t="s">
        <v>89</v>
      </c>
      <c r="AH10" s="4">
        <v>9</v>
      </c>
      <c r="AI10" s="8" t="s">
        <v>114</v>
      </c>
    </row>
    <row r="11" spans="1:35" x14ac:dyDescent="0.25">
      <c r="A11" s="29" t="s">
        <v>82</v>
      </c>
      <c r="B11" s="28"/>
      <c r="C11" s="207"/>
      <c r="D11" s="207"/>
      <c r="E11" s="28"/>
      <c r="F11" s="28"/>
      <c r="G11" s="209" t="s">
        <v>83</v>
      </c>
      <c r="H11" s="209"/>
      <c r="I11" s="36"/>
      <c r="J11" s="28"/>
      <c r="L11" s="2" t="s">
        <v>67</v>
      </c>
      <c r="M11" s="2">
        <v>440</v>
      </c>
      <c r="N11" s="2">
        <v>440</v>
      </c>
      <c r="O11" s="2">
        <v>460</v>
      </c>
      <c r="P11" s="2">
        <v>570</v>
      </c>
      <c r="Q11" s="2">
        <v>640</v>
      </c>
      <c r="R11" s="2">
        <v>780</v>
      </c>
      <c r="S11" s="30" t="s">
        <v>1414</v>
      </c>
      <c r="T11" s="2">
        <v>1010</v>
      </c>
      <c r="X11" s="4">
        <v>10</v>
      </c>
      <c r="Y11" s="9" t="s">
        <v>85</v>
      </c>
      <c r="Z11" s="4">
        <v>10</v>
      </c>
      <c r="AA11" s="7" t="s">
        <v>1022</v>
      </c>
      <c r="AB11" s="4">
        <v>10</v>
      </c>
      <c r="AC11" s="10" t="s">
        <v>1366</v>
      </c>
      <c r="AD11" s="4">
        <v>10</v>
      </c>
      <c r="AE11" s="8" t="s">
        <v>1361</v>
      </c>
      <c r="AF11" s="4">
        <v>10</v>
      </c>
      <c r="AG11" s="8" t="s">
        <v>98</v>
      </c>
      <c r="AH11" s="4">
        <v>10</v>
      </c>
      <c r="AI11" s="8" t="s">
        <v>126</v>
      </c>
    </row>
    <row r="12" spans="1:35" x14ac:dyDescent="0.25">
      <c r="A12" s="29" t="s">
        <v>91</v>
      </c>
      <c r="B12" s="28"/>
      <c r="C12" s="94">
        <v>16</v>
      </c>
      <c r="D12" s="95"/>
      <c r="E12" s="28"/>
      <c r="F12" s="28"/>
      <c r="G12" s="210" t="s">
        <v>92</v>
      </c>
      <c r="H12" s="210"/>
      <c r="I12" s="36"/>
      <c r="J12" s="28"/>
      <c r="L12" s="2" t="s">
        <v>75</v>
      </c>
      <c r="M12" s="2">
        <v>610</v>
      </c>
      <c r="N12" s="2">
        <v>610</v>
      </c>
      <c r="O12" s="2">
        <v>640</v>
      </c>
      <c r="P12" s="2">
        <v>780</v>
      </c>
      <c r="Q12" s="2">
        <v>870</v>
      </c>
      <c r="R12" s="2">
        <v>1070</v>
      </c>
      <c r="S12" s="30" t="s">
        <v>1415</v>
      </c>
      <c r="T12" s="2">
        <v>1390</v>
      </c>
      <c r="X12" s="4">
        <v>11</v>
      </c>
      <c r="Y12" s="9" t="s">
        <v>94</v>
      </c>
      <c r="Z12" s="4">
        <v>11</v>
      </c>
      <c r="AA12" s="7" t="s">
        <v>1023</v>
      </c>
      <c r="AB12" s="4">
        <v>11</v>
      </c>
      <c r="AC12" s="10" t="s">
        <v>1367</v>
      </c>
      <c r="AD12" s="4">
        <v>11</v>
      </c>
      <c r="AE12" s="10" t="s">
        <v>88</v>
      </c>
      <c r="AF12" s="4">
        <v>11</v>
      </c>
      <c r="AG12" s="8" t="s">
        <v>106</v>
      </c>
      <c r="AH12" s="4">
        <v>11</v>
      </c>
      <c r="AI12" s="8" t="s">
        <v>133</v>
      </c>
    </row>
    <row r="13" spans="1:35" x14ac:dyDescent="0.25">
      <c r="A13" s="29" t="s">
        <v>100</v>
      </c>
      <c r="B13" s="28"/>
      <c r="C13" s="11"/>
      <c r="D13" s="211"/>
      <c r="E13" s="211"/>
      <c r="F13" s="211"/>
      <c r="G13" s="28"/>
      <c r="H13" s="28"/>
      <c r="I13" s="36"/>
      <c r="J13" s="28"/>
      <c r="L13" s="2" t="s">
        <v>84</v>
      </c>
      <c r="M13" s="2">
        <v>650</v>
      </c>
      <c r="N13" s="2">
        <v>650</v>
      </c>
      <c r="O13" s="2">
        <v>680</v>
      </c>
      <c r="P13" s="2">
        <v>780</v>
      </c>
      <c r="Q13" s="2">
        <v>860</v>
      </c>
      <c r="R13" s="2">
        <v>1000</v>
      </c>
      <c r="S13" s="30" t="s">
        <v>1416</v>
      </c>
      <c r="T13" s="2">
        <v>1440</v>
      </c>
      <c r="X13" s="4">
        <v>12</v>
      </c>
      <c r="Y13" s="9" t="s">
        <v>102</v>
      </c>
      <c r="Z13" s="4">
        <v>12</v>
      </c>
      <c r="AA13" s="10" t="s">
        <v>19</v>
      </c>
      <c r="AB13" s="4">
        <v>12</v>
      </c>
      <c r="AC13" s="10" t="s">
        <v>1368</v>
      </c>
      <c r="AD13" s="4">
        <v>12</v>
      </c>
      <c r="AE13" s="10" t="s">
        <v>97</v>
      </c>
      <c r="AF13" s="4">
        <v>12</v>
      </c>
      <c r="AG13" s="87" t="s">
        <v>113</v>
      </c>
      <c r="AH13" s="4">
        <v>12</v>
      </c>
      <c r="AI13" s="8" t="s">
        <v>140</v>
      </c>
    </row>
    <row r="14" spans="1:35" x14ac:dyDescent="0.25">
      <c r="A14" s="29"/>
      <c r="B14" s="28"/>
      <c r="C14" s="28"/>
      <c r="D14" s="28"/>
      <c r="E14" s="28"/>
      <c r="F14" s="28"/>
      <c r="G14" s="28"/>
      <c r="H14" s="28"/>
      <c r="I14" s="36"/>
      <c r="J14" s="28"/>
      <c r="L14" s="2" t="s">
        <v>93</v>
      </c>
      <c r="M14" s="2">
        <v>1550</v>
      </c>
      <c r="N14" s="2">
        <v>1550</v>
      </c>
      <c r="O14" s="2">
        <v>1580</v>
      </c>
      <c r="P14" s="2">
        <v>1680</v>
      </c>
      <c r="Q14" s="2">
        <v>1750</v>
      </c>
      <c r="R14" s="2">
        <v>1880</v>
      </c>
      <c r="S14" s="30" t="s">
        <v>1417</v>
      </c>
      <c r="T14" s="2">
        <v>3100</v>
      </c>
      <c r="X14" s="4">
        <v>13</v>
      </c>
      <c r="Y14" s="9" t="s">
        <v>109</v>
      </c>
      <c r="Z14" s="4">
        <v>13</v>
      </c>
      <c r="AA14" s="10" t="s">
        <v>27</v>
      </c>
      <c r="AB14" s="4">
        <v>13</v>
      </c>
      <c r="AC14" s="10" t="s">
        <v>1369</v>
      </c>
      <c r="AD14" s="4">
        <v>13</v>
      </c>
      <c r="AE14" s="10" t="s">
        <v>105</v>
      </c>
      <c r="AF14" s="4">
        <v>13</v>
      </c>
      <c r="AG14" s="8" t="s">
        <v>125</v>
      </c>
      <c r="AH14" s="4">
        <v>13</v>
      </c>
      <c r="AI14" s="8" t="s">
        <v>147</v>
      </c>
    </row>
    <row r="15" spans="1:35" x14ac:dyDescent="0.25">
      <c r="A15" s="93" t="s">
        <v>115</v>
      </c>
      <c r="B15" s="12" t="s">
        <v>116</v>
      </c>
      <c r="C15" s="12" t="s">
        <v>117</v>
      </c>
      <c r="D15" s="12" t="s">
        <v>118</v>
      </c>
      <c r="E15" s="12" t="s">
        <v>0</v>
      </c>
      <c r="F15" s="200" t="s">
        <v>119</v>
      </c>
      <c r="G15" s="200"/>
      <c r="H15" s="200"/>
      <c r="I15" s="36"/>
      <c r="J15" s="28"/>
      <c r="L15" s="2" t="s">
        <v>101</v>
      </c>
      <c r="M15" s="2">
        <v>1250</v>
      </c>
      <c r="N15" s="2">
        <v>1250</v>
      </c>
      <c r="O15" s="2">
        <v>1270</v>
      </c>
      <c r="P15" s="2">
        <v>1350</v>
      </c>
      <c r="Q15" s="2">
        <v>1430</v>
      </c>
      <c r="R15" s="2">
        <v>1630</v>
      </c>
      <c r="S15" s="30" t="s">
        <v>1416</v>
      </c>
      <c r="T15" s="2">
        <v>2160</v>
      </c>
      <c r="X15" s="4">
        <v>14</v>
      </c>
      <c r="Y15" s="9" t="s">
        <v>121</v>
      </c>
      <c r="Z15" s="4">
        <v>14</v>
      </c>
      <c r="AA15" s="10" t="s">
        <v>34</v>
      </c>
      <c r="AB15" s="4">
        <v>14</v>
      </c>
      <c r="AC15" s="87" t="s">
        <v>1370</v>
      </c>
      <c r="AD15" s="4">
        <v>14</v>
      </c>
      <c r="AE15" s="10" t="s">
        <v>112</v>
      </c>
      <c r="AF15" s="4">
        <v>14</v>
      </c>
      <c r="AG15" s="8" t="s">
        <v>132</v>
      </c>
      <c r="AH15" s="4">
        <v>14</v>
      </c>
      <c r="AI15" s="8" t="s">
        <v>152</v>
      </c>
    </row>
    <row r="16" spans="1:35" x14ac:dyDescent="0.25">
      <c r="A16" s="93">
        <v>1</v>
      </c>
      <c r="B16" s="2"/>
      <c r="C16" s="2"/>
      <c r="D16" s="2"/>
      <c r="E16" s="13">
        <f t="shared" ref="E16:E46" si="0">B16*C16*D16*0.000001</f>
        <v>0</v>
      </c>
      <c r="F16" s="212"/>
      <c r="G16" s="207"/>
      <c r="H16" s="207"/>
      <c r="I16" s="36"/>
      <c r="J16" s="28"/>
      <c r="L16" s="2" t="s">
        <v>108</v>
      </c>
      <c r="M16" s="2">
        <v>2960</v>
      </c>
      <c r="N16" s="2">
        <v>2960</v>
      </c>
      <c r="O16" s="2">
        <v>2990</v>
      </c>
      <c r="P16" s="2">
        <v>3080</v>
      </c>
      <c r="Q16" s="2">
        <v>3160</v>
      </c>
      <c r="R16" s="2">
        <v>3350</v>
      </c>
      <c r="S16" s="30" t="s">
        <v>1417</v>
      </c>
      <c r="T16" s="2">
        <v>5170</v>
      </c>
      <c r="X16" s="4">
        <v>15</v>
      </c>
      <c r="Y16" s="9" t="s">
        <v>128</v>
      </c>
      <c r="Z16" s="4">
        <v>15</v>
      </c>
      <c r="AA16" s="87" t="s">
        <v>40</v>
      </c>
      <c r="AB16" s="4">
        <v>15</v>
      </c>
      <c r="AC16" s="10" t="s">
        <v>70</v>
      </c>
      <c r="AD16" s="4">
        <v>15</v>
      </c>
      <c r="AE16" s="10" t="s">
        <v>124</v>
      </c>
      <c r="AF16" s="4">
        <v>15</v>
      </c>
      <c r="AG16" s="8" t="s">
        <v>139</v>
      </c>
      <c r="AH16" s="4">
        <v>15</v>
      </c>
      <c r="AI16" s="8" t="s">
        <v>156</v>
      </c>
    </row>
    <row r="17" spans="1:35" x14ac:dyDescent="0.25">
      <c r="A17" s="93">
        <v>2</v>
      </c>
      <c r="B17" s="2"/>
      <c r="C17" s="2"/>
      <c r="D17" s="2"/>
      <c r="E17" s="13">
        <f t="shared" si="0"/>
        <v>0</v>
      </c>
      <c r="F17" s="212"/>
      <c r="G17" s="207"/>
      <c r="H17" s="207"/>
      <c r="I17" s="36"/>
      <c r="J17" s="28"/>
      <c r="L17" s="2" t="s">
        <v>120</v>
      </c>
      <c r="M17" s="2">
        <v>410</v>
      </c>
      <c r="N17" s="2">
        <v>410</v>
      </c>
      <c r="O17" s="2">
        <v>450</v>
      </c>
      <c r="P17" s="2">
        <v>540</v>
      </c>
      <c r="Q17" s="2">
        <v>630</v>
      </c>
      <c r="R17" s="2">
        <v>760</v>
      </c>
      <c r="S17" s="30" t="s">
        <v>1358</v>
      </c>
      <c r="T17" s="2">
        <v>1010</v>
      </c>
      <c r="X17" s="4">
        <v>16</v>
      </c>
      <c r="Y17" s="9" t="s">
        <v>135</v>
      </c>
      <c r="Z17" s="4">
        <v>16</v>
      </c>
      <c r="AA17" s="8" t="s">
        <v>48</v>
      </c>
      <c r="AB17" s="4">
        <v>16</v>
      </c>
      <c r="AC17" s="87" t="s">
        <v>78</v>
      </c>
      <c r="AD17" s="4">
        <v>16</v>
      </c>
      <c r="AE17" s="10" t="s">
        <v>131</v>
      </c>
      <c r="AF17" s="4">
        <v>16</v>
      </c>
      <c r="AG17" s="8" t="s">
        <v>146</v>
      </c>
      <c r="AH17" s="4">
        <v>16</v>
      </c>
      <c r="AI17" s="8" t="s">
        <v>163</v>
      </c>
    </row>
    <row r="18" spans="1:35" x14ac:dyDescent="0.25">
      <c r="A18" s="93">
        <v>3</v>
      </c>
      <c r="B18" s="2"/>
      <c r="C18" s="2"/>
      <c r="D18" s="2"/>
      <c r="E18" s="13">
        <f t="shared" si="0"/>
        <v>0</v>
      </c>
      <c r="F18" s="212"/>
      <c r="G18" s="207"/>
      <c r="H18" s="207"/>
      <c r="I18" s="36"/>
      <c r="J18" s="28"/>
      <c r="L18" s="2" t="s">
        <v>127</v>
      </c>
      <c r="M18" s="2">
        <v>1000</v>
      </c>
      <c r="N18" s="2">
        <v>1000</v>
      </c>
      <c r="O18" s="2">
        <v>1040</v>
      </c>
      <c r="P18" s="2">
        <v>1120</v>
      </c>
      <c r="Q18" s="2">
        <v>1200</v>
      </c>
      <c r="R18" s="2">
        <v>1330</v>
      </c>
      <c r="S18" s="30" t="s">
        <v>1417</v>
      </c>
      <c r="T18" s="2">
        <v>2160</v>
      </c>
      <c r="X18" s="4">
        <v>17</v>
      </c>
      <c r="Y18" s="9" t="s">
        <v>142</v>
      </c>
      <c r="Z18" s="4">
        <v>17</v>
      </c>
      <c r="AA18" s="8" t="s">
        <v>56</v>
      </c>
      <c r="AB18" s="4">
        <v>17</v>
      </c>
      <c r="AC18" s="10" t="s">
        <v>87</v>
      </c>
      <c r="AD18" s="4">
        <v>17</v>
      </c>
      <c r="AE18" s="10" t="s">
        <v>138</v>
      </c>
      <c r="AF18" s="4">
        <v>17</v>
      </c>
      <c r="AG18" s="8" t="s">
        <v>151</v>
      </c>
      <c r="AH18" s="4">
        <v>17</v>
      </c>
      <c r="AI18" s="8" t="s">
        <v>170</v>
      </c>
    </row>
    <row r="19" spans="1:35" x14ac:dyDescent="0.25">
      <c r="A19" s="93">
        <v>4</v>
      </c>
      <c r="B19" s="2"/>
      <c r="C19" s="2"/>
      <c r="D19" s="2"/>
      <c r="E19" s="13">
        <f t="shared" si="0"/>
        <v>0</v>
      </c>
      <c r="F19" s="212"/>
      <c r="G19" s="207"/>
      <c r="H19" s="207"/>
      <c r="I19" s="36"/>
      <c r="J19" s="28"/>
      <c r="L19" s="2" t="s">
        <v>134</v>
      </c>
      <c r="M19" s="2">
        <v>730</v>
      </c>
      <c r="N19" s="2">
        <v>730</v>
      </c>
      <c r="O19" s="2">
        <v>760</v>
      </c>
      <c r="P19" s="2">
        <v>830</v>
      </c>
      <c r="Q19" s="2">
        <v>910</v>
      </c>
      <c r="R19" s="2">
        <v>1060</v>
      </c>
      <c r="S19" s="30" t="s">
        <v>1418</v>
      </c>
      <c r="T19" s="2">
        <v>1870</v>
      </c>
      <c r="X19" s="4">
        <v>18</v>
      </c>
      <c r="Y19" s="7" t="s">
        <v>149</v>
      </c>
      <c r="Z19" s="4">
        <v>18</v>
      </c>
      <c r="AA19" s="8" t="s">
        <v>1362</v>
      </c>
      <c r="AB19" s="4">
        <v>18</v>
      </c>
      <c r="AC19" s="10" t="s">
        <v>96</v>
      </c>
      <c r="AD19" s="4">
        <v>18</v>
      </c>
      <c r="AE19" s="87" t="s">
        <v>145</v>
      </c>
      <c r="AF19" s="4">
        <v>18</v>
      </c>
      <c r="AG19" s="8" t="s">
        <v>155</v>
      </c>
      <c r="AH19" s="4">
        <v>18</v>
      </c>
      <c r="AI19" s="8" t="s">
        <v>177</v>
      </c>
    </row>
    <row r="20" spans="1:35" x14ac:dyDescent="0.25">
      <c r="A20" s="93">
        <v>5</v>
      </c>
      <c r="B20" s="2"/>
      <c r="C20" s="2"/>
      <c r="D20" s="2"/>
      <c r="E20" s="13">
        <f t="shared" si="0"/>
        <v>0</v>
      </c>
      <c r="F20" s="212"/>
      <c r="G20" s="207"/>
      <c r="H20" s="207"/>
      <c r="I20" s="36"/>
      <c r="J20" s="28"/>
      <c r="L20" s="2" t="s">
        <v>141</v>
      </c>
      <c r="M20" s="2">
        <v>920</v>
      </c>
      <c r="N20" s="2">
        <v>920</v>
      </c>
      <c r="O20" s="2">
        <v>960</v>
      </c>
      <c r="P20" s="2">
        <v>1060</v>
      </c>
      <c r="Q20" s="2">
        <v>1130</v>
      </c>
      <c r="R20" s="2">
        <v>1280</v>
      </c>
      <c r="S20" s="30" t="s">
        <v>1416</v>
      </c>
      <c r="T20" s="2">
        <v>1750</v>
      </c>
      <c r="X20" s="4">
        <v>19</v>
      </c>
      <c r="Y20" s="7" t="s">
        <v>153</v>
      </c>
      <c r="Z20" s="4">
        <v>19</v>
      </c>
      <c r="AA20" s="8" t="s">
        <v>1363</v>
      </c>
      <c r="AB20" s="4">
        <v>19</v>
      </c>
      <c r="AC20" s="10" t="s">
        <v>104</v>
      </c>
      <c r="AD20" s="4">
        <v>19</v>
      </c>
      <c r="AE20" s="8" t="s">
        <v>161</v>
      </c>
      <c r="AF20" s="4">
        <v>19</v>
      </c>
      <c r="AG20" s="8" t="s">
        <v>162</v>
      </c>
      <c r="AH20" s="4">
        <v>19</v>
      </c>
      <c r="AI20" s="8" t="s">
        <v>182</v>
      </c>
    </row>
    <row r="21" spans="1:35" x14ac:dyDescent="0.25">
      <c r="A21" s="93">
        <v>6</v>
      </c>
      <c r="B21" s="2"/>
      <c r="C21" s="2"/>
      <c r="D21" s="2"/>
      <c r="E21" s="13">
        <f t="shared" si="0"/>
        <v>0</v>
      </c>
      <c r="F21" s="212"/>
      <c r="G21" s="207"/>
      <c r="H21" s="207"/>
      <c r="I21" s="36"/>
      <c r="J21" s="28"/>
      <c r="L21" s="232" t="s">
        <v>148</v>
      </c>
      <c r="M21" s="228">
        <v>2230</v>
      </c>
      <c r="N21" s="228">
        <v>2230</v>
      </c>
      <c r="O21" s="228">
        <v>2250</v>
      </c>
      <c r="P21" s="228">
        <v>2300</v>
      </c>
      <c r="Q21" s="228">
        <v>2430</v>
      </c>
      <c r="R21" s="228">
        <v>2630</v>
      </c>
      <c r="S21" s="230" t="s">
        <v>1418</v>
      </c>
      <c r="T21" s="228">
        <v>2890</v>
      </c>
      <c r="X21" s="4">
        <v>20</v>
      </c>
      <c r="Y21" s="9" t="s">
        <v>158</v>
      </c>
      <c r="Z21" s="4">
        <v>20</v>
      </c>
      <c r="AA21" s="8" t="s">
        <v>61</v>
      </c>
      <c r="AB21" s="4">
        <v>20</v>
      </c>
      <c r="AC21" s="10" t="s">
        <v>1371</v>
      </c>
      <c r="AD21" s="4">
        <v>20</v>
      </c>
      <c r="AE21" s="8" t="s">
        <v>168</v>
      </c>
      <c r="AF21" s="4">
        <v>20</v>
      </c>
      <c r="AG21" s="8" t="s">
        <v>169</v>
      </c>
      <c r="AH21" s="4">
        <v>20</v>
      </c>
      <c r="AI21" s="8" t="s">
        <v>188</v>
      </c>
    </row>
    <row r="22" spans="1:35" x14ac:dyDescent="0.25">
      <c r="A22" s="93">
        <v>7</v>
      </c>
      <c r="B22" s="2"/>
      <c r="C22" s="2"/>
      <c r="D22" s="2"/>
      <c r="E22" s="13">
        <f t="shared" si="0"/>
        <v>0</v>
      </c>
      <c r="F22" s="212"/>
      <c r="G22" s="207"/>
      <c r="H22" s="207"/>
      <c r="I22" s="36"/>
      <c r="J22" s="28"/>
      <c r="L22" s="233"/>
      <c r="M22" s="229"/>
      <c r="N22" s="229"/>
      <c r="O22" s="229"/>
      <c r="P22" s="229"/>
      <c r="Q22" s="229"/>
      <c r="R22" s="229"/>
      <c r="S22" s="231"/>
      <c r="T22" s="229"/>
      <c r="X22" s="4">
        <v>21</v>
      </c>
      <c r="Y22" s="9" t="s">
        <v>165</v>
      </c>
      <c r="Z22" s="4">
        <v>21</v>
      </c>
      <c r="AA22" s="10" t="s">
        <v>1024</v>
      </c>
      <c r="AB22" s="4">
        <v>21</v>
      </c>
      <c r="AC22" s="10" t="s">
        <v>111</v>
      </c>
      <c r="AD22" s="4">
        <v>21</v>
      </c>
      <c r="AE22" s="10" t="s">
        <v>175</v>
      </c>
      <c r="AF22" s="4">
        <v>21</v>
      </c>
      <c r="AG22" s="8" t="s">
        <v>176</v>
      </c>
      <c r="AH22" s="4">
        <v>21</v>
      </c>
      <c r="AI22" s="8" t="s">
        <v>196</v>
      </c>
    </row>
    <row r="23" spans="1:35" x14ac:dyDescent="0.25">
      <c r="A23" s="93">
        <v>8</v>
      </c>
      <c r="B23" s="2"/>
      <c r="C23" s="2"/>
      <c r="D23" s="2"/>
      <c r="E23" s="13">
        <f t="shared" si="0"/>
        <v>0</v>
      </c>
      <c r="F23" s="212"/>
      <c r="G23" s="207"/>
      <c r="H23" s="207"/>
      <c r="I23" s="36"/>
      <c r="J23" s="28"/>
      <c r="L23" s="2" t="s">
        <v>157</v>
      </c>
      <c r="M23" s="2">
        <v>1300</v>
      </c>
      <c r="N23" s="2">
        <v>1300</v>
      </c>
      <c r="O23" s="2">
        <v>1330</v>
      </c>
      <c r="P23" s="2">
        <v>1400</v>
      </c>
      <c r="Q23" s="2">
        <v>1490</v>
      </c>
      <c r="R23" s="2">
        <v>1630</v>
      </c>
      <c r="S23" s="30" t="s">
        <v>1418</v>
      </c>
      <c r="T23" s="2">
        <v>1870</v>
      </c>
      <c r="X23" s="4">
        <v>22</v>
      </c>
      <c r="Y23" s="178" t="s">
        <v>172</v>
      </c>
      <c r="Z23" s="4">
        <v>22</v>
      </c>
      <c r="AA23" s="10" t="s">
        <v>69</v>
      </c>
      <c r="AB23" s="4">
        <v>22</v>
      </c>
      <c r="AC23" s="10" t="s">
        <v>123</v>
      </c>
      <c r="AD23" s="4">
        <v>22</v>
      </c>
      <c r="AE23" s="179" t="s">
        <v>181</v>
      </c>
      <c r="AF23" s="4">
        <v>22</v>
      </c>
      <c r="AG23" s="8" t="s">
        <v>208</v>
      </c>
      <c r="AH23" s="4">
        <v>22</v>
      </c>
      <c r="AI23" s="8" t="s">
        <v>202</v>
      </c>
    </row>
    <row r="24" spans="1:35" x14ac:dyDescent="0.25">
      <c r="A24" s="93">
        <v>9</v>
      </c>
      <c r="B24" s="2"/>
      <c r="C24" s="2"/>
      <c r="D24" s="2"/>
      <c r="E24" s="182">
        <f t="shared" si="0"/>
        <v>0</v>
      </c>
      <c r="F24" s="220"/>
      <c r="G24" s="208"/>
      <c r="H24" s="208"/>
      <c r="I24" s="36"/>
      <c r="J24" s="28"/>
      <c r="L24" s="2" t="s">
        <v>164</v>
      </c>
      <c r="M24" s="2">
        <v>1250</v>
      </c>
      <c r="N24" s="2">
        <v>1250</v>
      </c>
      <c r="O24" s="2">
        <v>1280</v>
      </c>
      <c r="P24" s="2">
        <v>1330</v>
      </c>
      <c r="Q24" s="2">
        <v>1440</v>
      </c>
      <c r="R24" s="2">
        <v>1630</v>
      </c>
      <c r="S24" s="30" t="s">
        <v>1416</v>
      </c>
      <c r="T24" s="2">
        <v>2160</v>
      </c>
      <c r="X24" s="4">
        <v>23</v>
      </c>
      <c r="Y24" s="178" t="s">
        <v>178</v>
      </c>
      <c r="Z24" s="4">
        <v>23</v>
      </c>
      <c r="AA24" s="8" t="s">
        <v>77</v>
      </c>
      <c r="AB24" s="4">
        <v>23</v>
      </c>
      <c r="AC24" s="10" t="s">
        <v>1372</v>
      </c>
      <c r="AD24" s="4">
        <v>23</v>
      </c>
      <c r="AE24" s="8" t="s">
        <v>201</v>
      </c>
      <c r="AF24" s="4">
        <v>23</v>
      </c>
      <c r="AG24" s="8" t="s">
        <v>214</v>
      </c>
      <c r="AH24" s="4">
        <v>23</v>
      </c>
      <c r="AI24" s="8" t="s">
        <v>209</v>
      </c>
    </row>
    <row r="25" spans="1:35" x14ac:dyDescent="0.25">
      <c r="A25" s="93">
        <v>10</v>
      </c>
      <c r="B25" s="2"/>
      <c r="C25" s="2"/>
      <c r="D25" s="2"/>
      <c r="E25" s="182">
        <f t="shared" si="0"/>
        <v>0</v>
      </c>
      <c r="F25" s="220"/>
      <c r="G25" s="208"/>
      <c r="H25" s="208"/>
      <c r="I25" s="36"/>
      <c r="J25" s="28"/>
      <c r="L25" s="2" t="s">
        <v>171</v>
      </c>
      <c r="M25" s="2">
        <v>440</v>
      </c>
      <c r="N25" s="2">
        <v>440</v>
      </c>
      <c r="O25" s="2">
        <v>460</v>
      </c>
      <c r="P25" s="2">
        <v>570</v>
      </c>
      <c r="Q25" s="2">
        <v>640</v>
      </c>
      <c r="R25" s="2">
        <v>780</v>
      </c>
      <c r="S25" s="30" t="s">
        <v>1414</v>
      </c>
      <c r="T25" s="2">
        <v>1010</v>
      </c>
      <c r="X25" s="4">
        <v>24</v>
      </c>
      <c r="Y25" s="9" t="s">
        <v>185</v>
      </c>
      <c r="Z25" s="4">
        <v>24</v>
      </c>
      <c r="AA25" s="10" t="s">
        <v>86</v>
      </c>
      <c r="AB25" s="4">
        <v>24</v>
      </c>
      <c r="AC25" s="10" t="s">
        <v>130</v>
      </c>
      <c r="AD25" s="4">
        <v>24</v>
      </c>
      <c r="AE25" s="10" t="s">
        <v>207</v>
      </c>
      <c r="AF25" s="4">
        <v>24</v>
      </c>
      <c r="AG25" s="8" t="s">
        <v>220</v>
      </c>
      <c r="AH25" s="4">
        <v>24</v>
      </c>
      <c r="AI25" s="8" t="s">
        <v>215</v>
      </c>
    </row>
    <row r="26" spans="1:35" x14ac:dyDescent="0.25">
      <c r="A26" s="93">
        <v>11</v>
      </c>
      <c r="B26" s="2"/>
      <c r="C26" s="2"/>
      <c r="D26" s="2"/>
      <c r="E26" s="182">
        <f t="shared" si="0"/>
        <v>0</v>
      </c>
      <c r="F26" s="220"/>
      <c r="G26" s="208"/>
      <c r="H26" s="208"/>
      <c r="I26" s="36"/>
      <c r="J26" s="28"/>
      <c r="X26" s="4">
        <v>25</v>
      </c>
      <c r="Y26" s="9" t="s">
        <v>193</v>
      </c>
      <c r="Z26" s="4">
        <v>25</v>
      </c>
      <c r="AA26" s="10" t="s">
        <v>95</v>
      </c>
      <c r="AB26" s="4">
        <v>25</v>
      </c>
      <c r="AC26" s="10" t="s">
        <v>137</v>
      </c>
      <c r="AD26" s="4">
        <v>25</v>
      </c>
      <c r="AE26" s="8" t="s">
        <v>213</v>
      </c>
      <c r="AF26" s="4">
        <v>25</v>
      </c>
      <c r="AG26" s="8" t="s">
        <v>226</v>
      </c>
      <c r="AH26" s="4">
        <v>25</v>
      </c>
      <c r="AI26" s="8" t="s">
        <v>221</v>
      </c>
    </row>
    <row r="27" spans="1:35" x14ac:dyDescent="0.25">
      <c r="A27" s="93">
        <v>12</v>
      </c>
      <c r="B27" s="137"/>
      <c r="C27" s="137"/>
      <c r="D27" s="137"/>
      <c r="E27" s="182">
        <f t="shared" si="0"/>
        <v>0</v>
      </c>
      <c r="F27" s="220"/>
      <c r="G27" s="208"/>
      <c r="H27" s="208"/>
      <c r="I27" s="36"/>
      <c r="J27" s="28"/>
      <c r="M27" s="221" t="s">
        <v>183</v>
      </c>
      <c r="N27" s="222"/>
      <c r="O27" s="222"/>
      <c r="P27" s="222"/>
      <c r="Q27" s="92" t="s">
        <v>184</v>
      </c>
      <c r="R27" s="213">
        <f>E47</f>
        <v>0</v>
      </c>
      <c r="S27" s="214"/>
      <c r="T27" s="214"/>
      <c r="X27" s="4">
        <v>26</v>
      </c>
      <c r="Y27" s="9" t="s">
        <v>198</v>
      </c>
      <c r="Z27" s="4">
        <v>26</v>
      </c>
      <c r="AA27" s="8" t="s">
        <v>103</v>
      </c>
      <c r="AB27" s="4">
        <v>26</v>
      </c>
      <c r="AC27" s="87" t="s">
        <v>144</v>
      </c>
      <c r="AD27" s="4">
        <v>26</v>
      </c>
      <c r="AE27" s="8" t="s">
        <v>219</v>
      </c>
      <c r="AF27" s="4">
        <v>26</v>
      </c>
      <c r="AG27" s="8" t="s">
        <v>229</v>
      </c>
      <c r="AH27" s="4">
        <v>26</v>
      </c>
      <c r="AI27" s="8" t="s">
        <v>230</v>
      </c>
    </row>
    <row r="28" spans="1:35" x14ac:dyDescent="0.25">
      <c r="A28" s="93">
        <v>13</v>
      </c>
      <c r="B28" s="2"/>
      <c r="C28" s="2"/>
      <c r="D28" s="2"/>
      <c r="E28" s="13">
        <f t="shared" si="0"/>
        <v>0</v>
      </c>
      <c r="F28" s="212"/>
      <c r="G28" s="207"/>
      <c r="H28" s="207"/>
      <c r="I28" s="36"/>
      <c r="J28" s="28"/>
      <c r="M28" s="93" t="s">
        <v>189</v>
      </c>
      <c r="N28" s="93" t="s">
        <v>190</v>
      </c>
      <c r="O28" s="93" t="s">
        <v>0</v>
      </c>
      <c r="P28" s="93" t="s">
        <v>191</v>
      </c>
      <c r="Q28" s="32" t="s">
        <v>192</v>
      </c>
      <c r="R28" s="215" t="b">
        <f>H48</f>
        <v>0</v>
      </c>
      <c r="S28" s="216"/>
      <c r="T28" s="217"/>
      <c r="X28" s="4">
        <v>27</v>
      </c>
      <c r="Y28" s="7" t="s">
        <v>204</v>
      </c>
      <c r="Z28" s="4">
        <v>27</v>
      </c>
      <c r="AA28" s="8" t="s">
        <v>110</v>
      </c>
      <c r="AB28" s="4">
        <v>27</v>
      </c>
      <c r="AC28" s="10" t="s">
        <v>1373</v>
      </c>
      <c r="AD28" s="4">
        <v>27</v>
      </c>
      <c r="AE28" s="8"/>
      <c r="AF28" s="4">
        <v>27</v>
      </c>
      <c r="AG28" s="8" t="s">
        <v>236</v>
      </c>
      <c r="AH28" s="4">
        <v>27</v>
      </c>
      <c r="AI28" s="10" t="s">
        <v>1076</v>
      </c>
    </row>
    <row r="29" spans="1:35" ht="15.75" x14ac:dyDescent="0.25">
      <c r="A29" s="93">
        <v>14</v>
      </c>
      <c r="B29" s="2"/>
      <c r="C29" s="2"/>
      <c r="D29" s="2"/>
      <c r="E29" s="13">
        <f t="shared" si="0"/>
        <v>0</v>
      </c>
      <c r="F29" s="212"/>
      <c r="G29" s="207"/>
      <c r="H29" s="207"/>
      <c r="I29" s="36"/>
      <c r="J29" s="28"/>
      <c r="M29" s="2"/>
      <c r="N29" s="2"/>
      <c r="O29" s="13">
        <f>((M29*0.46)*N29)/1000</f>
        <v>0</v>
      </c>
      <c r="P29" s="23" t="b">
        <f>IF(B6="кат 0",(O29*M4),IF(B6="кат 1",(O29*N4),IF(B6="кат 2",(O29*O4),IF(B6="кат 3",(O29*P4),IF(B6="кат 4",(O29*Q4),IF(B6="кат 5",(O29*R4)))))))</f>
        <v>0</v>
      </c>
      <c r="Q29" s="32" t="s">
        <v>197</v>
      </c>
      <c r="R29" s="24"/>
      <c r="S29" s="223"/>
      <c r="T29" s="224"/>
      <c r="X29" s="4">
        <v>28</v>
      </c>
      <c r="Y29" s="9" t="s">
        <v>210</v>
      </c>
      <c r="Z29" s="4">
        <v>28</v>
      </c>
      <c r="AA29" s="10" t="s">
        <v>122</v>
      </c>
      <c r="AB29" s="4">
        <v>28</v>
      </c>
      <c r="AC29" s="10" t="s">
        <v>1374</v>
      </c>
      <c r="AD29" s="4">
        <v>28</v>
      </c>
      <c r="AE29" s="8"/>
      <c r="AF29" s="4">
        <v>28</v>
      </c>
      <c r="AG29" s="8" t="s">
        <v>245</v>
      </c>
      <c r="AH29" s="4">
        <v>28</v>
      </c>
      <c r="AI29" s="87" t="s">
        <v>1077</v>
      </c>
    </row>
    <row r="30" spans="1:35" ht="15.75" x14ac:dyDescent="0.25">
      <c r="A30" s="93">
        <v>15</v>
      </c>
      <c r="B30" s="2"/>
      <c r="C30" s="2"/>
      <c r="D30" s="2"/>
      <c r="E30" s="13">
        <f t="shared" si="0"/>
        <v>0</v>
      </c>
      <c r="F30" s="212"/>
      <c r="G30" s="207"/>
      <c r="H30" s="207"/>
      <c r="I30" s="36"/>
      <c r="J30" s="28"/>
      <c r="M30" s="2"/>
      <c r="N30" s="2"/>
      <c r="O30" s="13">
        <f>((M30*0.46)*N30)/1000</f>
        <v>0</v>
      </c>
      <c r="P30" s="23" t="b">
        <f>IF(B6="кат 0",(O30*M4),IF(B6="кат 1",(O30*N4),IF(B6="кат 2",(O30*O4),IF(B6="кат 3",(O30*P4),IF(B6="кат 4",(O30*Q4),IF(B6="кат 5",(O30*R4)))))))</f>
        <v>0</v>
      </c>
      <c r="Q30" s="34" t="s">
        <v>203</v>
      </c>
      <c r="R30" s="218">
        <f>R28+R29+S29</f>
        <v>0</v>
      </c>
      <c r="S30" s="219"/>
      <c r="T30" s="219"/>
      <c r="X30" s="4">
        <v>29</v>
      </c>
      <c r="Y30" s="9" t="s">
        <v>216</v>
      </c>
      <c r="Z30" s="4">
        <v>29</v>
      </c>
      <c r="AA30" s="8" t="s">
        <v>129</v>
      </c>
      <c r="AB30" s="4">
        <v>29</v>
      </c>
      <c r="AC30" s="10" t="s">
        <v>1375</v>
      </c>
      <c r="AD30" s="4">
        <v>29</v>
      </c>
      <c r="AE30" s="8"/>
      <c r="AF30" s="4">
        <v>29</v>
      </c>
      <c r="AG30" s="8" t="s">
        <v>252</v>
      </c>
      <c r="AH30" s="4">
        <v>29</v>
      </c>
      <c r="AI30" s="87" t="s">
        <v>1078</v>
      </c>
    </row>
    <row r="31" spans="1:35" ht="15.75" x14ac:dyDescent="0.25">
      <c r="A31" s="93">
        <v>16</v>
      </c>
      <c r="B31" s="2"/>
      <c r="C31" s="2"/>
      <c r="D31" s="2"/>
      <c r="E31" s="13">
        <f t="shared" si="0"/>
        <v>0</v>
      </c>
      <c r="F31" s="212"/>
      <c r="G31" s="207"/>
      <c r="H31" s="207"/>
      <c r="I31" s="36"/>
      <c r="J31" s="28"/>
      <c r="M31" s="2"/>
      <c r="N31" s="2"/>
      <c r="O31" s="13">
        <f>((M31*0.46)*N31)/1000</f>
        <v>0</v>
      </c>
      <c r="P31" s="23" t="b">
        <f>IF(B6="кат 0",(O31*M4),IF(B6="кат 1",(O31*N4),IF(B6="кат 2",(O31*O4),IF(B6="кат 3",(O31*P4),IF(B6="кат 4",(O31*Q4),IF(B6="кат 5",(O31*R4)))))))</f>
        <v>0</v>
      </c>
      <c r="X31" s="4">
        <v>30</v>
      </c>
      <c r="Y31" s="9" t="s">
        <v>223</v>
      </c>
      <c r="Z31" s="4">
        <v>30</v>
      </c>
      <c r="AA31" s="8" t="s">
        <v>136</v>
      </c>
      <c r="AB31" s="4">
        <v>30</v>
      </c>
      <c r="AC31" s="10" t="s">
        <v>150</v>
      </c>
      <c r="AD31" s="4">
        <v>30</v>
      </c>
      <c r="AE31" s="8"/>
      <c r="AF31" s="4">
        <v>30</v>
      </c>
      <c r="AG31" s="8" t="s">
        <v>258</v>
      </c>
      <c r="AH31" s="4">
        <v>30</v>
      </c>
      <c r="AI31" s="10" t="s">
        <v>1079</v>
      </c>
    </row>
    <row r="32" spans="1:35" ht="15.75" x14ac:dyDescent="0.25">
      <c r="A32" s="93">
        <v>17</v>
      </c>
      <c r="B32" s="2"/>
      <c r="C32" s="2"/>
      <c r="D32" s="2"/>
      <c r="E32" s="13">
        <f t="shared" si="0"/>
        <v>0</v>
      </c>
      <c r="F32" s="212"/>
      <c r="G32" s="207"/>
      <c r="H32" s="207"/>
      <c r="I32" s="36"/>
      <c r="J32" s="28"/>
      <c r="M32" s="2"/>
      <c r="N32" s="2"/>
      <c r="O32" s="13">
        <f>((M32*0.46)*N32)/1000</f>
        <v>0</v>
      </c>
      <c r="P32" s="23" t="b">
        <f>IF(B6="кат 0",(O32*M4),IF(B6="кат 1",(O32*N4),IF(B6="кат 2",(O32*O4),IF(B6="кат 3",(O32*P4),IF(B6="кат 4",(O32*Q4),IF(B6="кат 5",(O32*R4)))))))</f>
        <v>0</v>
      </c>
      <c r="Q32" s="181" t="s">
        <v>0</v>
      </c>
      <c r="R32" s="2"/>
      <c r="S32" s="180">
        <f>R27*R32</f>
        <v>0</v>
      </c>
      <c r="X32" s="4">
        <v>31</v>
      </c>
      <c r="Y32" s="9" t="s">
        <v>227</v>
      </c>
      <c r="Z32" s="4">
        <v>31</v>
      </c>
      <c r="AA32" s="8" t="s">
        <v>143</v>
      </c>
      <c r="AB32" s="4">
        <v>31</v>
      </c>
      <c r="AC32" s="87" t="s">
        <v>1053</v>
      </c>
      <c r="AD32" s="4"/>
      <c r="AE32" s="8"/>
      <c r="AF32" s="4">
        <v>31</v>
      </c>
      <c r="AG32" s="8" t="s">
        <v>265</v>
      </c>
      <c r="AH32" s="4">
        <v>31</v>
      </c>
      <c r="AI32" s="10" t="s">
        <v>1080</v>
      </c>
    </row>
    <row r="33" spans="1:35" x14ac:dyDescent="0.25">
      <c r="A33" s="93">
        <v>18</v>
      </c>
      <c r="B33" s="2"/>
      <c r="C33" s="2"/>
      <c r="D33" s="2"/>
      <c r="E33" s="13">
        <f t="shared" si="0"/>
        <v>0</v>
      </c>
      <c r="F33" s="212"/>
      <c r="G33" s="207"/>
      <c r="H33" s="207"/>
      <c r="I33" s="36"/>
      <c r="J33" s="28"/>
      <c r="M33" s="2" t="s">
        <v>222</v>
      </c>
      <c r="N33" s="2"/>
      <c r="O33" s="13">
        <f>SUM(O29:O32)</f>
        <v>0</v>
      </c>
      <c r="P33" s="22">
        <f>SUM(P29:P32)</f>
        <v>0</v>
      </c>
      <c r="X33" s="4">
        <v>32</v>
      </c>
      <c r="Y33" s="9" t="s">
        <v>233</v>
      </c>
      <c r="Z33" s="4">
        <v>32</v>
      </c>
      <c r="AA33" s="10" t="s">
        <v>154</v>
      </c>
      <c r="AB33" s="4">
        <v>32</v>
      </c>
      <c r="AC33" s="87" t="s">
        <v>160</v>
      </c>
      <c r="AD33" s="4"/>
      <c r="AE33" s="8"/>
      <c r="AF33" s="4">
        <v>32</v>
      </c>
      <c r="AG33" s="8" t="s">
        <v>272</v>
      </c>
      <c r="AH33" s="4">
        <v>32</v>
      </c>
      <c r="AI33" s="10" t="s">
        <v>1081</v>
      </c>
    </row>
    <row r="34" spans="1:35" x14ac:dyDescent="0.25">
      <c r="A34" s="93">
        <v>19</v>
      </c>
      <c r="B34" s="2"/>
      <c r="C34" s="2"/>
      <c r="D34" s="2"/>
      <c r="E34" s="13">
        <f t="shared" si="0"/>
        <v>0</v>
      </c>
      <c r="F34" s="212"/>
      <c r="G34" s="207"/>
      <c r="H34" s="207"/>
      <c r="I34" s="36"/>
      <c r="J34" s="28"/>
      <c r="X34" s="4">
        <v>33</v>
      </c>
      <c r="Y34" s="9" t="s">
        <v>242</v>
      </c>
      <c r="Z34" s="4">
        <v>33</v>
      </c>
      <c r="AA34" s="8" t="s">
        <v>159</v>
      </c>
      <c r="AB34" s="4">
        <v>33</v>
      </c>
      <c r="AC34" s="8" t="s">
        <v>167</v>
      </c>
      <c r="AD34" s="4"/>
      <c r="AE34" s="8"/>
      <c r="AF34" s="4">
        <v>33</v>
      </c>
      <c r="AG34" s="8" t="s">
        <v>279</v>
      </c>
      <c r="AH34" s="4">
        <v>33</v>
      </c>
      <c r="AI34" s="10" t="s">
        <v>1082</v>
      </c>
    </row>
    <row r="35" spans="1:35" x14ac:dyDescent="0.25">
      <c r="A35" s="93">
        <v>20</v>
      </c>
      <c r="B35" s="2"/>
      <c r="C35" s="2"/>
      <c r="D35" s="2"/>
      <c r="E35" s="13">
        <f t="shared" si="0"/>
        <v>0</v>
      </c>
      <c r="F35" s="212"/>
      <c r="G35" s="207"/>
      <c r="H35" s="207"/>
      <c r="I35" s="36"/>
      <c r="J35" s="28"/>
      <c r="L35" s="2" t="s">
        <v>231</v>
      </c>
      <c r="M35" s="30">
        <v>-190</v>
      </c>
      <c r="N35" s="234" t="s">
        <v>232</v>
      </c>
      <c r="O35" s="235"/>
      <c r="P35" s="235"/>
      <c r="Q35" s="235"/>
      <c r="R35" s="235"/>
      <c r="S35" s="235"/>
      <c r="T35" s="235"/>
      <c r="U35" s="235"/>
      <c r="V35" s="236"/>
      <c r="X35" s="4">
        <v>34</v>
      </c>
      <c r="Y35" s="9" t="s">
        <v>249</v>
      </c>
      <c r="Z35" s="4">
        <v>34</v>
      </c>
      <c r="AA35" s="8" t="s">
        <v>166</v>
      </c>
      <c r="AB35" s="4">
        <v>34</v>
      </c>
      <c r="AC35" s="8" t="s">
        <v>174</v>
      </c>
      <c r="AD35" s="4"/>
      <c r="AE35" s="8"/>
      <c r="AF35" s="4">
        <v>34</v>
      </c>
      <c r="AG35" s="8" t="s">
        <v>285</v>
      </c>
      <c r="AH35" s="4">
        <v>34</v>
      </c>
      <c r="AI35" s="10" t="s">
        <v>1083</v>
      </c>
    </row>
    <row r="36" spans="1:35" x14ac:dyDescent="0.25">
      <c r="A36" s="93">
        <v>21</v>
      </c>
      <c r="B36" s="2"/>
      <c r="C36" s="2"/>
      <c r="D36" s="2"/>
      <c r="E36" s="13">
        <f t="shared" si="0"/>
        <v>0</v>
      </c>
      <c r="F36" s="212"/>
      <c r="G36" s="207"/>
      <c r="H36" s="207"/>
      <c r="I36" s="36"/>
      <c r="J36" s="28"/>
      <c r="L36" s="2" t="s">
        <v>238</v>
      </c>
      <c r="M36" s="30">
        <v>-140</v>
      </c>
      <c r="N36" s="237" t="s">
        <v>239</v>
      </c>
      <c r="O36" s="238"/>
      <c r="P36" s="42" t="s">
        <v>240</v>
      </c>
      <c r="Q36" s="42" t="s">
        <v>12</v>
      </c>
      <c r="R36" s="42" t="s">
        <v>13</v>
      </c>
      <c r="S36" s="42" t="s">
        <v>241</v>
      </c>
      <c r="T36" s="42" t="s">
        <v>15</v>
      </c>
      <c r="U36" s="42" t="s">
        <v>16</v>
      </c>
      <c r="V36" s="42" t="s">
        <v>17</v>
      </c>
      <c r="X36" s="4">
        <v>35</v>
      </c>
      <c r="Y36" s="9" t="s">
        <v>255</v>
      </c>
      <c r="Z36" s="4">
        <v>35</v>
      </c>
      <c r="AA36" s="8" t="s">
        <v>173</v>
      </c>
      <c r="AB36" s="4">
        <v>35</v>
      </c>
      <c r="AC36" s="8" t="s">
        <v>180</v>
      </c>
      <c r="AD36" s="4"/>
      <c r="AE36" s="8"/>
      <c r="AF36" s="4">
        <v>35</v>
      </c>
      <c r="AG36" s="8" t="s">
        <v>291</v>
      </c>
      <c r="AH36" s="4">
        <v>35</v>
      </c>
      <c r="AI36" s="87" t="s">
        <v>1408</v>
      </c>
    </row>
    <row r="37" spans="1:35" x14ac:dyDescent="0.25">
      <c r="A37" s="93">
        <v>22</v>
      </c>
      <c r="B37" s="2"/>
      <c r="C37" s="2"/>
      <c r="D37" s="2"/>
      <c r="E37" s="13">
        <f t="shared" si="0"/>
        <v>0</v>
      </c>
      <c r="F37" s="212"/>
      <c r="G37" s="207"/>
      <c r="H37" s="207"/>
      <c r="I37" s="36"/>
      <c r="J37" s="28"/>
      <c r="L37" s="2" t="s">
        <v>247</v>
      </c>
      <c r="M37" s="30">
        <v>-100</v>
      </c>
      <c r="N37" s="237" t="s">
        <v>248</v>
      </c>
      <c r="O37" s="238"/>
      <c r="P37" s="42" t="s">
        <v>1421</v>
      </c>
      <c r="Q37" s="42" t="s">
        <v>1422</v>
      </c>
      <c r="R37" s="42" t="s">
        <v>1423</v>
      </c>
      <c r="S37" s="42" t="s">
        <v>1424</v>
      </c>
      <c r="T37" s="42" t="s">
        <v>1425</v>
      </c>
      <c r="U37" s="43" t="s">
        <v>1415</v>
      </c>
      <c r="V37" s="42" t="s">
        <v>1449</v>
      </c>
      <c r="X37" s="4">
        <v>36</v>
      </c>
      <c r="Y37" s="9" t="s">
        <v>262</v>
      </c>
      <c r="Z37" s="4">
        <v>36</v>
      </c>
      <c r="AA37" s="8" t="s">
        <v>179</v>
      </c>
      <c r="AB37" s="4">
        <v>36</v>
      </c>
      <c r="AC37" s="8" t="s">
        <v>187</v>
      </c>
      <c r="AD37" s="4"/>
      <c r="AE37" s="8"/>
      <c r="AF37" s="4">
        <v>36</v>
      </c>
      <c r="AG37" s="8" t="s">
        <v>298</v>
      </c>
      <c r="AH37" s="4">
        <v>36</v>
      </c>
      <c r="AI37" s="8" t="s">
        <v>237</v>
      </c>
    </row>
    <row r="38" spans="1:35" x14ac:dyDescent="0.25">
      <c r="A38" s="93">
        <v>23</v>
      </c>
      <c r="B38" s="2"/>
      <c r="C38" s="2"/>
      <c r="D38" s="2"/>
      <c r="E38" s="13">
        <f t="shared" si="0"/>
        <v>0</v>
      </c>
      <c r="F38" s="212"/>
      <c r="G38" s="207"/>
      <c r="H38" s="207"/>
      <c r="I38" s="36"/>
      <c r="J38" s="28"/>
      <c r="L38" s="2" t="s">
        <v>253</v>
      </c>
      <c r="M38" s="30">
        <v>-50</v>
      </c>
      <c r="N38" s="237" t="s">
        <v>254</v>
      </c>
      <c r="O38" s="238"/>
      <c r="P38" s="42" t="s">
        <v>1426</v>
      </c>
      <c r="Q38" s="42" t="s">
        <v>1427</v>
      </c>
      <c r="R38" s="42" t="s">
        <v>1428</v>
      </c>
      <c r="S38" s="42" t="s">
        <v>1429</v>
      </c>
      <c r="T38" s="42" t="s">
        <v>1430</v>
      </c>
      <c r="U38" s="43" t="s">
        <v>1415</v>
      </c>
      <c r="V38" s="42" t="s">
        <v>1450</v>
      </c>
      <c r="X38" s="4">
        <v>37</v>
      </c>
      <c r="Y38" s="9" t="s">
        <v>269</v>
      </c>
      <c r="Z38" s="4">
        <v>37</v>
      </c>
      <c r="AA38" s="8" t="s">
        <v>186</v>
      </c>
      <c r="AB38" s="4">
        <v>37</v>
      </c>
      <c r="AC38" s="8" t="s">
        <v>195</v>
      </c>
      <c r="AD38" s="4"/>
      <c r="AE38" s="8"/>
      <c r="AF38" s="4">
        <v>37</v>
      </c>
      <c r="AG38" s="8" t="s">
        <v>304</v>
      </c>
      <c r="AH38" s="4">
        <v>37</v>
      </c>
      <c r="AI38" s="8" t="s">
        <v>246</v>
      </c>
    </row>
    <row r="39" spans="1:35" x14ac:dyDescent="0.25">
      <c r="A39" s="93">
        <v>24</v>
      </c>
      <c r="B39" s="2"/>
      <c r="C39" s="2"/>
      <c r="D39" s="2"/>
      <c r="E39" s="13">
        <f t="shared" si="0"/>
        <v>0</v>
      </c>
      <c r="F39" s="212"/>
      <c r="G39" s="207"/>
      <c r="H39" s="207"/>
      <c r="I39" s="36"/>
      <c r="J39" s="28"/>
      <c r="L39" s="2" t="s">
        <v>259</v>
      </c>
      <c r="M39" s="30" t="s">
        <v>260</v>
      </c>
      <c r="N39" s="237" t="s">
        <v>261</v>
      </c>
      <c r="O39" s="238"/>
      <c r="P39" s="42" t="s">
        <v>1431</v>
      </c>
      <c r="Q39" s="42" t="s">
        <v>1432</v>
      </c>
      <c r="R39" s="42" t="s">
        <v>1433</v>
      </c>
      <c r="S39" s="42" t="s">
        <v>1434</v>
      </c>
      <c r="T39" s="42" t="s">
        <v>1435</v>
      </c>
      <c r="U39" s="43" t="s">
        <v>1415</v>
      </c>
      <c r="V39" s="42" t="s">
        <v>1451</v>
      </c>
      <c r="X39" s="4">
        <v>38</v>
      </c>
      <c r="Y39" s="9" t="s">
        <v>276</v>
      </c>
      <c r="Z39" s="4">
        <v>38</v>
      </c>
      <c r="AA39" s="8" t="s">
        <v>194</v>
      </c>
      <c r="AB39" s="4">
        <v>38</v>
      </c>
      <c r="AC39" s="8" t="s">
        <v>200</v>
      </c>
      <c r="AD39" s="4"/>
      <c r="AE39" s="8"/>
      <c r="AF39" s="4">
        <v>38</v>
      </c>
      <c r="AG39" s="8" t="s">
        <v>311</v>
      </c>
      <c r="AH39" s="4">
        <v>38</v>
      </c>
      <c r="AI39" s="8"/>
    </row>
    <row r="40" spans="1:35" x14ac:dyDescent="0.25">
      <c r="A40" s="93">
        <v>25</v>
      </c>
      <c r="B40" s="2"/>
      <c r="C40" s="2"/>
      <c r="D40" s="2"/>
      <c r="E40" s="13">
        <f t="shared" si="0"/>
        <v>0</v>
      </c>
      <c r="F40" s="212"/>
      <c r="G40" s="207"/>
      <c r="H40" s="207"/>
      <c r="I40" s="36"/>
      <c r="J40" s="28"/>
      <c r="L40" s="2" t="s">
        <v>266</v>
      </c>
      <c r="M40" s="30" t="s">
        <v>267</v>
      </c>
      <c r="N40" s="237" t="s">
        <v>268</v>
      </c>
      <c r="O40" s="238"/>
      <c r="P40" s="42" t="s">
        <v>1436</v>
      </c>
      <c r="Q40" s="42" t="s">
        <v>1437</v>
      </c>
      <c r="R40" s="42" t="s">
        <v>1438</v>
      </c>
      <c r="S40" s="42" t="s">
        <v>1439</v>
      </c>
      <c r="T40" s="42" t="s">
        <v>1440</v>
      </c>
      <c r="U40" s="43" t="s">
        <v>1415</v>
      </c>
      <c r="V40" s="42" t="s">
        <v>1452</v>
      </c>
      <c r="X40" s="4">
        <v>39</v>
      </c>
      <c r="Y40" s="9" t="s">
        <v>282</v>
      </c>
      <c r="Z40" s="4">
        <v>39</v>
      </c>
      <c r="AA40" s="8" t="s">
        <v>199</v>
      </c>
      <c r="AB40" s="4">
        <v>39</v>
      </c>
      <c r="AC40" s="8" t="s">
        <v>206</v>
      </c>
      <c r="AD40" s="4"/>
      <c r="AE40" s="8"/>
      <c r="AF40" s="4">
        <v>39</v>
      </c>
      <c r="AG40" s="8" t="s">
        <v>317</v>
      </c>
      <c r="AH40" s="4">
        <v>39</v>
      </c>
      <c r="AI40" s="8"/>
    </row>
    <row r="41" spans="1:35" x14ac:dyDescent="0.25">
      <c r="A41" s="93">
        <v>26</v>
      </c>
      <c r="B41" s="2"/>
      <c r="C41" s="2"/>
      <c r="D41" s="2"/>
      <c r="E41" s="13">
        <f t="shared" si="0"/>
        <v>0</v>
      </c>
      <c r="F41" s="212"/>
      <c r="G41" s="207"/>
      <c r="H41" s="207"/>
      <c r="I41" s="36"/>
      <c r="J41" s="28"/>
      <c r="L41" s="2" t="s">
        <v>273</v>
      </c>
      <c r="M41" s="30" t="s">
        <v>274</v>
      </c>
      <c r="N41" s="237" t="s">
        <v>275</v>
      </c>
      <c r="O41" s="238"/>
      <c r="P41" s="42" t="s">
        <v>1359</v>
      </c>
      <c r="Q41" s="42" t="s">
        <v>1360</v>
      </c>
      <c r="R41" s="42" t="s">
        <v>1441</v>
      </c>
      <c r="S41" s="42" t="s">
        <v>1442</v>
      </c>
      <c r="T41" s="42" t="s">
        <v>1443</v>
      </c>
      <c r="U41" s="43" t="s">
        <v>1415</v>
      </c>
      <c r="V41" s="42" t="s">
        <v>1453</v>
      </c>
      <c r="X41" s="4">
        <v>40</v>
      </c>
      <c r="Y41" s="9" t="s">
        <v>288</v>
      </c>
      <c r="Z41" s="4">
        <v>40</v>
      </c>
      <c r="AA41" s="8" t="s">
        <v>205</v>
      </c>
      <c r="AB41" s="4">
        <v>40</v>
      </c>
      <c r="AC41" s="10" t="s">
        <v>212</v>
      </c>
      <c r="AD41" s="4"/>
      <c r="AE41" s="8"/>
      <c r="AF41" s="4">
        <v>40</v>
      </c>
      <c r="AG41" s="8" t="s">
        <v>324</v>
      </c>
      <c r="AH41" s="4">
        <v>40</v>
      </c>
      <c r="AI41" s="8"/>
    </row>
    <row r="42" spans="1:35" x14ac:dyDescent="0.25">
      <c r="A42" s="93">
        <v>27</v>
      </c>
      <c r="B42" s="2"/>
      <c r="C42" s="2"/>
      <c r="D42" s="2"/>
      <c r="E42" s="13">
        <f t="shared" si="0"/>
        <v>0</v>
      </c>
      <c r="F42" s="212"/>
      <c r="G42" s="207"/>
      <c r="H42" s="207"/>
      <c r="I42" s="36"/>
      <c r="J42" s="28"/>
      <c r="L42" s="2" t="s">
        <v>280</v>
      </c>
      <c r="M42" s="30" t="s">
        <v>274</v>
      </c>
      <c r="N42" s="237" t="s">
        <v>281</v>
      </c>
      <c r="O42" s="238"/>
      <c r="P42" s="42" t="s">
        <v>1444</v>
      </c>
      <c r="Q42" s="42" t="s">
        <v>1445</v>
      </c>
      <c r="R42" s="42" t="s">
        <v>1446</v>
      </c>
      <c r="S42" s="42" t="s">
        <v>1447</v>
      </c>
      <c r="T42" s="42" t="s">
        <v>1448</v>
      </c>
      <c r="U42" s="43" t="s">
        <v>1415</v>
      </c>
      <c r="V42" s="42" t="s">
        <v>1454</v>
      </c>
      <c r="X42" s="4">
        <v>41</v>
      </c>
      <c r="Y42" s="9" t="s">
        <v>295</v>
      </c>
      <c r="Z42" s="4">
        <v>41</v>
      </c>
      <c r="AA42" s="8" t="s">
        <v>211</v>
      </c>
      <c r="AB42" s="4">
        <v>41</v>
      </c>
      <c r="AC42" s="8" t="s">
        <v>218</v>
      </c>
      <c r="AD42" s="4"/>
      <c r="AE42" s="8"/>
      <c r="AF42" s="4">
        <v>41</v>
      </c>
      <c r="AG42" s="8" t="s">
        <v>332</v>
      </c>
      <c r="AH42" s="4">
        <v>41</v>
      </c>
      <c r="AI42" s="8"/>
    </row>
    <row r="43" spans="1:35" x14ac:dyDescent="0.25">
      <c r="A43" s="93">
        <v>28</v>
      </c>
      <c r="B43" s="2"/>
      <c r="C43" s="2"/>
      <c r="D43" s="2"/>
      <c r="E43" s="13">
        <f t="shared" si="0"/>
        <v>0</v>
      </c>
      <c r="F43" s="212"/>
      <c r="G43" s="207"/>
      <c r="H43" s="207"/>
      <c r="I43" s="36"/>
      <c r="J43" s="28"/>
      <c r="L43" s="2" t="s">
        <v>286</v>
      </c>
      <c r="M43" s="30" t="s">
        <v>287</v>
      </c>
      <c r="X43" s="4">
        <v>42</v>
      </c>
      <c r="Y43" s="9" t="s">
        <v>301</v>
      </c>
      <c r="Z43" s="4">
        <v>42</v>
      </c>
      <c r="AA43" s="8" t="s">
        <v>217</v>
      </c>
      <c r="AB43" s="4">
        <v>42</v>
      </c>
      <c r="AC43" s="8" t="s">
        <v>225</v>
      </c>
      <c r="AD43" s="4"/>
      <c r="AE43" s="8"/>
      <c r="AF43" s="4">
        <v>42</v>
      </c>
      <c r="AG43" s="8" t="s">
        <v>338</v>
      </c>
      <c r="AH43" s="4">
        <v>42</v>
      </c>
      <c r="AI43" s="8"/>
    </row>
    <row r="44" spans="1:35" x14ac:dyDescent="0.25">
      <c r="A44" s="93">
        <v>29</v>
      </c>
      <c r="B44" s="2"/>
      <c r="C44" s="2"/>
      <c r="D44" s="2"/>
      <c r="E44" s="13">
        <f t="shared" si="0"/>
        <v>0</v>
      </c>
      <c r="F44" s="212"/>
      <c r="G44" s="207"/>
      <c r="H44" s="207"/>
      <c r="I44" s="36"/>
      <c r="J44" s="28"/>
      <c r="L44" s="2" t="s">
        <v>292</v>
      </c>
      <c r="M44" s="30" t="s">
        <v>293</v>
      </c>
      <c r="Q44" s="44" t="s">
        <v>294</v>
      </c>
      <c r="X44" s="4">
        <v>43</v>
      </c>
      <c r="Y44" s="9" t="s">
        <v>308</v>
      </c>
      <c r="Z44" s="4">
        <v>43</v>
      </c>
      <c r="AA44" s="87" t="s">
        <v>224</v>
      </c>
      <c r="AB44" s="4">
        <v>43</v>
      </c>
      <c r="AC44" s="87" t="s">
        <v>228</v>
      </c>
      <c r="AD44" s="4"/>
      <c r="AE44" s="8"/>
      <c r="AF44" s="4">
        <v>43</v>
      </c>
      <c r="AG44" s="8" t="s">
        <v>341</v>
      </c>
      <c r="AH44" s="4">
        <v>43</v>
      </c>
      <c r="AI44" s="8"/>
    </row>
    <row r="45" spans="1:35" x14ac:dyDescent="0.25">
      <c r="A45" s="93">
        <v>30</v>
      </c>
      <c r="B45" s="2"/>
      <c r="C45" s="2"/>
      <c r="D45" s="2"/>
      <c r="E45" s="13">
        <f t="shared" si="0"/>
        <v>0</v>
      </c>
      <c r="F45" s="212"/>
      <c r="G45" s="207"/>
      <c r="H45" s="207"/>
      <c r="I45" s="36"/>
      <c r="J45" s="28"/>
      <c r="L45" s="2" t="s">
        <v>299</v>
      </c>
      <c r="M45" s="30" t="s">
        <v>260</v>
      </c>
      <c r="Q45" s="44" t="s">
        <v>300</v>
      </c>
      <c r="X45" s="4">
        <v>44</v>
      </c>
      <c r="Y45" s="9" t="s">
        <v>314</v>
      </c>
      <c r="Z45" s="4">
        <v>44</v>
      </c>
      <c r="AA45" s="8" t="s">
        <v>234</v>
      </c>
      <c r="AB45" s="4">
        <v>44</v>
      </c>
      <c r="AC45" s="8" t="s">
        <v>235</v>
      </c>
      <c r="AD45" s="4"/>
      <c r="AE45" s="8"/>
      <c r="AF45" s="4">
        <v>44</v>
      </c>
      <c r="AG45" s="8" t="s">
        <v>348</v>
      </c>
      <c r="AH45" s="4">
        <v>44</v>
      </c>
      <c r="AI45" s="8"/>
    </row>
    <row r="46" spans="1:35" x14ac:dyDescent="0.25">
      <c r="A46" s="93">
        <v>31</v>
      </c>
      <c r="B46" s="2"/>
      <c r="C46" s="2"/>
      <c r="D46" s="2"/>
      <c r="E46" s="13">
        <f t="shared" si="0"/>
        <v>0</v>
      </c>
      <c r="F46" s="212"/>
      <c r="G46" s="207"/>
      <c r="H46" s="207"/>
      <c r="I46" s="36"/>
      <c r="J46" s="28"/>
      <c r="L46" s="2" t="s">
        <v>305</v>
      </c>
      <c r="M46" s="30" t="s">
        <v>306</v>
      </c>
      <c r="Q46" s="44" t="s">
        <v>307</v>
      </c>
      <c r="X46" s="4">
        <v>45</v>
      </c>
      <c r="Y46" s="9" t="s">
        <v>321</v>
      </c>
      <c r="Z46" s="4">
        <v>45</v>
      </c>
      <c r="AA46" s="8" t="s">
        <v>243</v>
      </c>
      <c r="AB46" s="4">
        <v>45</v>
      </c>
      <c r="AC46" s="10" t="s">
        <v>244</v>
      </c>
      <c r="AD46" s="4"/>
      <c r="AE46" s="8"/>
      <c r="AF46" s="4">
        <v>45</v>
      </c>
      <c r="AG46" s="8" t="s">
        <v>353</v>
      </c>
      <c r="AH46" s="4">
        <v>45</v>
      </c>
      <c r="AI46" s="8"/>
    </row>
    <row r="47" spans="1:35" x14ac:dyDescent="0.25">
      <c r="A47" s="38" t="s">
        <v>325</v>
      </c>
      <c r="B47" s="39"/>
      <c r="C47" s="39"/>
      <c r="D47" s="39">
        <f>SUM(D16:D46)</f>
        <v>0</v>
      </c>
      <c r="E47" s="40">
        <f>SUM(E16:E46)</f>
        <v>0</v>
      </c>
      <c r="F47" s="39"/>
      <c r="G47" s="39"/>
      <c r="H47" s="39"/>
      <c r="I47" s="41"/>
      <c r="J47" s="28"/>
      <c r="L47" s="2" t="s">
        <v>312</v>
      </c>
      <c r="M47" s="30" t="s">
        <v>260</v>
      </c>
      <c r="Q47" s="44" t="s">
        <v>313</v>
      </c>
      <c r="X47" s="4">
        <v>46</v>
      </c>
      <c r="Y47" s="9" t="s">
        <v>329</v>
      </c>
      <c r="Z47" s="4">
        <v>46</v>
      </c>
      <c r="AA47" s="8" t="s">
        <v>250</v>
      </c>
      <c r="AB47" s="4">
        <v>46</v>
      </c>
      <c r="AC47" s="8" t="s">
        <v>251</v>
      </c>
      <c r="AD47" s="4"/>
      <c r="AE47" s="8"/>
      <c r="AF47" s="4">
        <v>46</v>
      </c>
      <c r="AG47" s="87" t="s">
        <v>358</v>
      </c>
      <c r="AH47" s="4"/>
      <c r="AI47" s="8"/>
    </row>
    <row r="48" spans="1:35" ht="17.25" customHeight="1" x14ac:dyDescent="0.25">
      <c r="H48" s="15" t="b">
        <f>IF(B6="кат 0",(E47*M3),IF(B6="кат 1",(E47*N3),IF(B6="кат 2",(E47*O3),IF(B6="кат 3",(E47*P3),IF(B6="кат 4",(E47*Q3),IF(B6="кат 5",(E47*R3)))))))</f>
        <v>0</v>
      </c>
      <c r="L48" s="2" t="s">
        <v>318</v>
      </c>
      <c r="M48" s="30" t="s">
        <v>274</v>
      </c>
      <c r="P48" s="28"/>
      <c r="Q48" s="44" t="s">
        <v>319</v>
      </c>
      <c r="U48" s="85"/>
      <c r="V48" t="s">
        <v>320</v>
      </c>
      <c r="X48" s="4">
        <v>47</v>
      </c>
      <c r="Y48" s="9" t="s">
        <v>335</v>
      </c>
      <c r="Z48" s="4">
        <v>47</v>
      </c>
      <c r="AA48" s="8" t="s">
        <v>256</v>
      </c>
      <c r="AB48" s="4">
        <v>47</v>
      </c>
      <c r="AC48" s="10" t="s">
        <v>1054</v>
      </c>
      <c r="AD48" s="4"/>
      <c r="AE48" s="8"/>
      <c r="AF48" s="4">
        <v>47</v>
      </c>
      <c r="AG48" s="8" t="s">
        <v>364</v>
      </c>
      <c r="AH48" s="4"/>
      <c r="AI48" s="8"/>
    </row>
    <row r="49" spans="12:35" x14ac:dyDescent="0.25">
      <c r="L49" s="2" t="s">
        <v>326</v>
      </c>
      <c r="M49" s="30" t="s">
        <v>327</v>
      </c>
      <c r="P49" s="28"/>
      <c r="U49" s="86"/>
      <c r="V49" t="s">
        <v>328</v>
      </c>
      <c r="X49" s="4">
        <v>48</v>
      </c>
      <c r="Y49" s="9" t="s">
        <v>339</v>
      </c>
      <c r="Z49" s="4">
        <v>48</v>
      </c>
      <c r="AA49" s="8" t="s">
        <v>263</v>
      </c>
      <c r="AB49" s="4">
        <v>48</v>
      </c>
      <c r="AC49" s="10" t="s">
        <v>1055</v>
      </c>
      <c r="AD49" s="4"/>
      <c r="AE49" s="8"/>
      <c r="AF49" s="4">
        <v>48</v>
      </c>
      <c r="AG49" s="10" t="s">
        <v>370</v>
      </c>
      <c r="AH49" s="4"/>
      <c r="AI49" s="8"/>
    </row>
    <row r="50" spans="12:35" x14ac:dyDescent="0.25">
      <c r="L50" s="2" t="s">
        <v>333</v>
      </c>
      <c r="M50" s="30" t="s">
        <v>334</v>
      </c>
      <c r="P50" s="28"/>
      <c r="U50" s="171"/>
      <c r="V50" t="s">
        <v>1331</v>
      </c>
      <c r="X50" s="4">
        <v>49</v>
      </c>
      <c r="Y50" s="9" t="s">
        <v>345</v>
      </c>
      <c r="Z50" s="4">
        <v>49</v>
      </c>
      <c r="AA50" s="10" t="s">
        <v>270</v>
      </c>
      <c r="AB50" s="4">
        <v>49</v>
      </c>
      <c r="AC50" s="10" t="s">
        <v>1056</v>
      </c>
      <c r="AD50" s="4"/>
      <c r="AE50" s="8"/>
      <c r="AF50" s="4">
        <v>49</v>
      </c>
      <c r="AG50" s="8" t="s">
        <v>376</v>
      </c>
      <c r="AH50" s="4"/>
      <c r="AI50" s="8"/>
    </row>
    <row r="51" spans="12:35" x14ac:dyDescent="0.25">
      <c r="L51" s="126" t="s">
        <v>1412</v>
      </c>
      <c r="M51" s="30" t="s">
        <v>274</v>
      </c>
      <c r="P51" s="28"/>
      <c r="Q51" s="31"/>
      <c r="R51" s="31"/>
      <c r="S51" s="31"/>
      <c r="X51" s="4">
        <v>50</v>
      </c>
      <c r="Y51" s="9" t="s">
        <v>350</v>
      </c>
      <c r="Z51" s="4">
        <v>50</v>
      </c>
      <c r="AA51" s="10" t="s">
        <v>277</v>
      </c>
      <c r="AB51" s="4">
        <v>50</v>
      </c>
      <c r="AC51" s="10" t="s">
        <v>1057</v>
      </c>
      <c r="AD51" s="4"/>
      <c r="AE51" s="8"/>
      <c r="AF51" s="4">
        <v>50</v>
      </c>
      <c r="AG51" s="8" t="s">
        <v>380</v>
      </c>
      <c r="AH51" s="4"/>
      <c r="AI51" s="8"/>
    </row>
    <row r="52" spans="12:35" x14ac:dyDescent="0.25">
      <c r="L52" s="2" t="s">
        <v>342</v>
      </c>
      <c r="M52" s="30" t="s">
        <v>343</v>
      </c>
      <c r="N52" t="s">
        <v>344</v>
      </c>
      <c r="P52" s="28"/>
      <c r="Q52" s="95"/>
      <c r="R52" s="95"/>
      <c r="S52" s="95"/>
      <c r="X52" s="4">
        <v>51</v>
      </c>
      <c r="Y52" s="8" t="s">
        <v>355</v>
      </c>
      <c r="Z52" s="4">
        <v>51</v>
      </c>
      <c r="AA52" s="10" t="s">
        <v>283</v>
      </c>
      <c r="AB52" s="4">
        <v>51</v>
      </c>
      <c r="AC52" s="10" t="s">
        <v>1058</v>
      </c>
      <c r="AD52" s="4"/>
      <c r="AE52" s="8"/>
      <c r="AF52" s="4">
        <v>51</v>
      </c>
      <c r="AG52" s="8" t="s">
        <v>383</v>
      </c>
      <c r="AH52" s="4"/>
      <c r="AI52" s="8"/>
    </row>
    <row r="53" spans="12:35" x14ac:dyDescent="0.25">
      <c r="L53" s="2" t="s">
        <v>349</v>
      </c>
      <c r="M53" s="30" t="s">
        <v>274</v>
      </c>
      <c r="N53" t="s">
        <v>344</v>
      </c>
      <c r="P53" s="28"/>
      <c r="Q53" s="28"/>
      <c r="R53" s="28"/>
      <c r="S53" s="28"/>
      <c r="X53" s="4">
        <v>52</v>
      </c>
      <c r="Y53" s="8" t="s">
        <v>361</v>
      </c>
      <c r="Z53" s="4">
        <v>52</v>
      </c>
      <c r="AA53" s="10" t="s">
        <v>289</v>
      </c>
      <c r="AB53" s="4">
        <v>52</v>
      </c>
      <c r="AC53" s="10" t="s">
        <v>257</v>
      </c>
      <c r="AD53" s="4"/>
      <c r="AE53" s="8"/>
      <c r="AF53" s="4">
        <v>52</v>
      </c>
      <c r="AG53" s="10" t="s">
        <v>1072</v>
      </c>
      <c r="AH53" s="4"/>
      <c r="AI53" s="8"/>
    </row>
    <row r="54" spans="12:35" x14ac:dyDescent="0.25">
      <c r="L54" s="2" t="s">
        <v>354</v>
      </c>
      <c r="M54" s="30" t="s">
        <v>287</v>
      </c>
      <c r="P54" s="28"/>
      <c r="Q54" s="28"/>
      <c r="R54" s="28"/>
      <c r="S54" s="28"/>
      <c r="X54" s="4">
        <v>53</v>
      </c>
      <c r="Y54" s="2"/>
      <c r="Z54" s="4">
        <v>53</v>
      </c>
      <c r="AA54" s="10" t="s">
        <v>296</v>
      </c>
      <c r="AB54" s="4">
        <v>53</v>
      </c>
      <c r="AC54" s="8" t="s">
        <v>264</v>
      </c>
      <c r="AD54" s="4"/>
      <c r="AE54" s="8"/>
      <c r="AF54" s="4">
        <v>53</v>
      </c>
      <c r="AG54" s="8" t="s">
        <v>388</v>
      </c>
      <c r="AH54" s="4"/>
      <c r="AI54" s="8"/>
    </row>
    <row r="55" spans="12:35" x14ac:dyDescent="0.25">
      <c r="L55" s="2" t="s">
        <v>359</v>
      </c>
      <c r="M55" s="30" t="s">
        <v>360</v>
      </c>
      <c r="P55" s="28"/>
      <c r="Q55" s="28"/>
      <c r="R55" s="28"/>
      <c r="S55" s="28"/>
      <c r="X55" s="4">
        <v>54</v>
      </c>
      <c r="Y55" s="2"/>
      <c r="Z55" s="4">
        <v>54</v>
      </c>
      <c r="AA55" s="10" t="s">
        <v>302</v>
      </c>
      <c r="AB55" s="4">
        <v>54</v>
      </c>
      <c r="AC55" s="8" t="s">
        <v>271</v>
      </c>
      <c r="AD55" s="4"/>
      <c r="AE55" s="8"/>
      <c r="AF55" s="4">
        <v>54</v>
      </c>
      <c r="AG55" s="8" t="s">
        <v>392</v>
      </c>
      <c r="AH55" s="4"/>
      <c r="AI55" s="8"/>
    </row>
    <row r="56" spans="12:35" x14ac:dyDescent="0.25">
      <c r="L56" s="2" t="s">
        <v>365</v>
      </c>
      <c r="M56" s="30" t="s">
        <v>366</v>
      </c>
      <c r="N56" t="s">
        <v>367</v>
      </c>
      <c r="P56" s="28"/>
      <c r="Q56" s="28"/>
      <c r="R56" s="28"/>
      <c r="S56" s="28"/>
      <c r="X56" s="4">
        <v>55</v>
      </c>
      <c r="Y56" s="2"/>
      <c r="Z56" s="4">
        <v>55</v>
      </c>
      <c r="AA56" s="10" t="s">
        <v>309</v>
      </c>
      <c r="AB56" s="4">
        <v>55</v>
      </c>
      <c r="AC56" s="8" t="s">
        <v>278</v>
      </c>
      <c r="AD56" s="4"/>
      <c r="AE56" s="8"/>
      <c r="AF56" s="4">
        <v>55</v>
      </c>
      <c r="AG56" s="8" t="s">
        <v>396</v>
      </c>
      <c r="AH56" s="4"/>
      <c r="AI56" s="8"/>
    </row>
    <row r="57" spans="12:35" x14ac:dyDescent="0.25">
      <c r="L57" s="2" t="s">
        <v>371</v>
      </c>
      <c r="M57" s="30" t="s">
        <v>372</v>
      </c>
      <c r="N57" t="s">
        <v>373</v>
      </c>
      <c r="P57" s="28"/>
      <c r="Q57" s="28"/>
      <c r="R57" s="28"/>
      <c r="S57" s="28"/>
      <c r="X57" s="4">
        <v>56</v>
      </c>
      <c r="Y57" s="2"/>
      <c r="Z57" s="4">
        <v>56</v>
      </c>
      <c r="AA57" s="10" t="s">
        <v>315</v>
      </c>
      <c r="AB57" s="4">
        <v>56</v>
      </c>
      <c r="AC57" s="8" t="s">
        <v>284</v>
      </c>
      <c r="AD57" s="4"/>
      <c r="AE57" s="8"/>
      <c r="AF57" s="4">
        <v>56</v>
      </c>
      <c r="AG57" s="87" t="s">
        <v>401</v>
      </c>
      <c r="AH57" s="4"/>
      <c r="AI57" s="8"/>
    </row>
    <row r="58" spans="12:35" x14ac:dyDescent="0.25">
      <c r="L58" s="2" t="s">
        <v>377</v>
      </c>
      <c r="M58" s="30"/>
      <c r="Q58" s="28"/>
      <c r="R58" s="28"/>
      <c r="S58" s="28"/>
      <c r="X58" s="4">
        <v>57</v>
      </c>
      <c r="Y58" s="2"/>
      <c r="Z58" s="4">
        <v>57</v>
      </c>
      <c r="AA58" s="10" t="s">
        <v>322</v>
      </c>
      <c r="AB58" s="4">
        <v>57</v>
      </c>
      <c r="AC58" s="8" t="s">
        <v>290</v>
      </c>
      <c r="AD58" s="4"/>
      <c r="AE58" s="8"/>
      <c r="AF58" s="4">
        <v>57</v>
      </c>
      <c r="AG58" s="8" t="s">
        <v>405</v>
      </c>
      <c r="AH58" s="4"/>
      <c r="AI58" s="8"/>
    </row>
    <row r="59" spans="12:35" x14ac:dyDescent="0.25">
      <c r="L59" s="2" t="s">
        <v>1337</v>
      </c>
      <c r="M59" s="30" t="s">
        <v>372</v>
      </c>
      <c r="N59" t="s">
        <v>385</v>
      </c>
      <c r="Q59" s="28"/>
      <c r="R59" s="28"/>
      <c r="S59" s="28"/>
      <c r="X59" s="4">
        <v>58</v>
      </c>
      <c r="Y59" s="2"/>
      <c r="Z59" s="4">
        <v>58</v>
      </c>
      <c r="AA59" s="10" t="s">
        <v>330</v>
      </c>
      <c r="AB59" s="4">
        <v>58</v>
      </c>
      <c r="AC59" s="10" t="s">
        <v>297</v>
      </c>
      <c r="AD59" s="4"/>
      <c r="AE59" s="8"/>
      <c r="AF59" s="4">
        <v>58</v>
      </c>
      <c r="AG59" s="8" t="s">
        <v>408</v>
      </c>
      <c r="AH59" s="4"/>
      <c r="AI59" s="8"/>
    </row>
    <row r="60" spans="12:35" x14ac:dyDescent="0.25">
      <c r="L60" s="2" t="s">
        <v>384</v>
      </c>
      <c r="M60" s="30" t="s">
        <v>260</v>
      </c>
      <c r="N60" t="s">
        <v>385</v>
      </c>
      <c r="Q60" s="28"/>
      <c r="R60" s="28"/>
      <c r="S60" s="28"/>
      <c r="X60" s="4">
        <v>59</v>
      </c>
      <c r="Y60" s="2"/>
      <c r="Z60" s="4">
        <v>59</v>
      </c>
      <c r="AA60" s="8" t="s">
        <v>336</v>
      </c>
      <c r="AB60" s="4">
        <v>59</v>
      </c>
      <c r="AC60" s="8" t="s">
        <v>303</v>
      </c>
      <c r="AD60" s="4"/>
      <c r="AE60" s="8"/>
      <c r="AF60" s="4">
        <v>59</v>
      </c>
      <c r="AG60" s="8" t="s">
        <v>411</v>
      </c>
      <c r="AH60" s="4"/>
      <c r="AI60" s="8"/>
    </row>
    <row r="61" spans="12:35" x14ac:dyDescent="0.25">
      <c r="L61" s="2" t="s">
        <v>389</v>
      </c>
      <c r="M61" s="30" t="s">
        <v>260</v>
      </c>
      <c r="X61" s="4">
        <v>60</v>
      </c>
      <c r="Y61" s="2"/>
      <c r="Z61" s="4">
        <v>60</v>
      </c>
      <c r="AA61" s="8" t="s">
        <v>346</v>
      </c>
      <c r="AB61" s="4">
        <v>60</v>
      </c>
      <c r="AC61" s="10" t="s">
        <v>310</v>
      </c>
      <c r="AD61" s="4"/>
      <c r="AE61" s="8"/>
      <c r="AF61" s="4">
        <v>60</v>
      </c>
      <c r="AG61" s="8" t="s">
        <v>414</v>
      </c>
      <c r="AH61" s="4"/>
      <c r="AI61" s="8"/>
    </row>
    <row r="62" spans="12:35" x14ac:dyDescent="0.25">
      <c r="L62" s="2" t="s">
        <v>393</v>
      </c>
      <c r="M62" s="30" t="s">
        <v>306</v>
      </c>
      <c r="X62" s="4">
        <v>61</v>
      </c>
      <c r="Y62" s="2"/>
      <c r="Z62" s="4">
        <v>61</v>
      </c>
      <c r="AA62" s="8" t="s">
        <v>351</v>
      </c>
      <c r="AB62" s="4">
        <v>61</v>
      </c>
      <c r="AC62" s="8" t="s">
        <v>1376</v>
      </c>
      <c r="AD62" s="4"/>
      <c r="AE62" s="8"/>
      <c r="AF62" s="4">
        <v>67</v>
      </c>
      <c r="AG62" s="8" t="s">
        <v>417</v>
      </c>
      <c r="AH62" s="4"/>
      <c r="AI62" s="8"/>
    </row>
    <row r="63" spans="12:35" x14ac:dyDescent="0.25">
      <c r="L63" s="2" t="s">
        <v>397</v>
      </c>
      <c r="M63" s="30" t="s">
        <v>260</v>
      </c>
      <c r="N63" t="s">
        <v>398</v>
      </c>
      <c r="X63" s="4">
        <v>62</v>
      </c>
      <c r="Y63" s="2"/>
      <c r="Z63" s="4">
        <v>62</v>
      </c>
      <c r="AA63" s="8" t="s">
        <v>356</v>
      </c>
      <c r="AB63" s="4">
        <v>62</v>
      </c>
      <c r="AC63" s="8" t="s">
        <v>1377</v>
      </c>
      <c r="AD63" s="4"/>
      <c r="AE63" s="8"/>
      <c r="AF63" s="4">
        <v>62</v>
      </c>
      <c r="AG63" s="8" t="s">
        <v>420</v>
      </c>
      <c r="AH63" s="4"/>
      <c r="AI63" s="8"/>
    </row>
    <row r="64" spans="12:35" x14ac:dyDescent="0.25">
      <c r="L64" s="2" t="s">
        <v>402</v>
      </c>
      <c r="M64" s="30" t="s">
        <v>260</v>
      </c>
      <c r="X64" s="4">
        <v>63</v>
      </c>
      <c r="Y64" s="2"/>
      <c r="Z64" s="4">
        <v>63</v>
      </c>
      <c r="AA64" s="8" t="s">
        <v>362</v>
      </c>
      <c r="AB64" s="4">
        <v>63</v>
      </c>
      <c r="AC64" s="8" t="s">
        <v>316</v>
      </c>
      <c r="AD64" s="4"/>
      <c r="AE64" s="8"/>
      <c r="AF64" s="4">
        <v>63</v>
      </c>
      <c r="AG64" s="8" t="s">
        <v>423</v>
      </c>
      <c r="AH64" s="4"/>
      <c r="AI64" s="8"/>
    </row>
    <row r="65" spans="12:35" x14ac:dyDescent="0.25">
      <c r="L65" s="137" t="s">
        <v>1338</v>
      </c>
      <c r="M65" s="173" t="s">
        <v>274</v>
      </c>
      <c r="N65" t="s">
        <v>1339</v>
      </c>
      <c r="X65" s="4">
        <v>64</v>
      </c>
      <c r="Y65" s="2"/>
      <c r="Z65" s="4">
        <v>64</v>
      </c>
      <c r="AA65" s="10" t="s">
        <v>1025</v>
      </c>
      <c r="AB65" s="4">
        <v>64</v>
      </c>
      <c r="AC65" s="10" t="s">
        <v>323</v>
      </c>
      <c r="AD65" s="4"/>
      <c r="AE65" s="8"/>
      <c r="AF65" s="4">
        <v>64</v>
      </c>
      <c r="AG65" s="8" t="s">
        <v>426</v>
      </c>
      <c r="AH65" s="4"/>
      <c r="AI65" s="8"/>
    </row>
    <row r="66" spans="12:35" x14ac:dyDescent="0.25">
      <c r="L66" s="137" t="s">
        <v>1340</v>
      </c>
      <c r="M66" s="173" t="s">
        <v>1341</v>
      </c>
      <c r="N66" t="s">
        <v>0</v>
      </c>
      <c r="X66" s="4">
        <v>65</v>
      </c>
      <c r="Y66" s="2"/>
      <c r="Z66" s="4">
        <v>65</v>
      </c>
      <c r="AA66" s="10" t="s">
        <v>368</v>
      </c>
      <c r="AB66" s="4">
        <v>65</v>
      </c>
      <c r="AC66" s="10" t="s">
        <v>1378</v>
      </c>
      <c r="AD66" s="4"/>
      <c r="AE66" s="8"/>
      <c r="AF66" s="4">
        <v>65</v>
      </c>
      <c r="AG66" s="8" t="s">
        <v>429</v>
      </c>
      <c r="AH66" s="4"/>
      <c r="AI66" s="8"/>
    </row>
    <row r="67" spans="12:35" x14ac:dyDescent="0.25">
      <c r="L67" s="137" t="s">
        <v>1419</v>
      </c>
      <c r="M67" s="2">
        <v>40</v>
      </c>
      <c r="N67" t="s">
        <v>1420</v>
      </c>
      <c r="X67" s="4">
        <v>66</v>
      </c>
      <c r="Y67" s="2"/>
      <c r="Z67" s="4">
        <v>66</v>
      </c>
      <c r="AA67" s="10" t="s">
        <v>374</v>
      </c>
      <c r="AB67" s="4">
        <v>66</v>
      </c>
      <c r="AC67" s="8" t="s">
        <v>331</v>
      </c>
      <c r="AD67" s="4"/>
      <c r="AE67" s="8"/>
      <c r="AF67" s="4">
        <v>66</v>
      </c>
      <c r="AG67" s="8" t="s">
        <v>432</v>
      </c>
      <c r="AH67" s="4"/>
      <c r="AI67" s="8"/>
    </row>
    <row r="68" spans="12:35" x14ac:dyDescent="0.25">
      <c r="X68" s="4">
        <v>67</v>
      </c>
      <c r="Y68" s="2"/>
      <c r="Z68" s="4">
        <v>67</v>
      </c>
      <c r="AA68" s="10" t="s">
        <v>378</v>
      </c>
      <c r="AB68" s="4">
        <v>67</v>
      </c>
      <c r="AC68" s="8" t="s">
        <v>337</v>
      </c>
      <c r="AD68" s="4"/>
      <c r="AE68" s="8"/>
      <c r="AF68" s="4">
        <v>67</v>
      </c>
      <c r="AG68" s="8" t="s">
        <v>434</v>
      </c>
      <c r="AH68" s="4"/>
      <c r="AI68" s="8"/>
    </row>
    <row r="69" spans="12:35" x14ac:dyDescent="0.25">
      <c r="X69" s="4">
        <v>68</v>
      </c>
      <c r="Y69" s="2"/>
      <c r="Z69" s="4">
        <v>68</v>
      </c>
      <c r="AA69" s="8" t="s">
        <v>381</v>
      </c>
      <c r="AB69" s="4">
        <v>68</v>
      </c>
      <c r="AC69" s="8" t="s">
        <v>340</v>
      </c>
      <c r="AD69" s="4"/>
      <c r="AE69" s="8"/>
      <c r="AF69" s="4">
        <v>68</v>
      </c>
      <c r="AG69" s="8" t="s">
        <v>437</v>
      </c>
      <c r="AH69" s="4"/>
      <c r="AI69" s="8"/>
    </row>
    <row r="70" spans="12:35" x14ac:dyDescent="0.25">
      <c r="X70" s="4">
        <v>69</v>
      </c>
      <c r="Y70" s="2"/>
      <c r="Z70" s="4">
        <v>67</v>
      </c>
      <c r="AA70" s="8" t="s">
        <v>386</v>
      </c>
      <c r="AB70" s="4">
        <v>69</v>
      </c>
      <c r="AC70" s="10" t="s">
        <v>347</v>
      </c>
      <c r="AD70" s="4"/>
      <c r="AE70" s="8"/>
      <c r="AF70" s="4">
        <v>69</v>
      </c>
      <c r="AG70" s="8" t="s">
        <v>440</v>
      </c>
      <c r="AH70" s="4"/>
      <c r="AI70" s="8"/>
    </row>
    <row r="71" spans="12:35" x14ac:dyDescent="0.25">
      <c r="X71" s="4">
        <v>70</v>
      </c>
      <c r="Y71" s="2"/>
      <c r="Z71" s="4">
        <v>68</v>
      </c>
      <c r="AA71" s="8" t="s">
        <v>390</v>
      </c>
      <c r="AB71" s="4">
        <v>70</v>
      </c>
      <c r="AC71" s="8" t="s">
        <v>352</v>
      </c>
      <c r="AD71" s="4"/>
      <c r="AE71" s="8"/>
      <c r="AF71" s="4">
        <v>70</v>
      </c>
      <c r="AG71" s="8" t="s">
        <v>443</v>
      </c>
      <c r="AH71" s="4"/>
      <c r="AI71" s="8"/>
    </row>
    <row r="72" spans="12:35" x14ac:dyDescent="0.25">
      <c r="X72" s="4">
        <v>71</v>
      </c>
      <c r="Y72" s="2"/>
      <c r="Z72" s="4">
        <v>69</v>
      </c>
      <c r="AA72" s="8" t="s">
        <v>394</v>
      </c>
      <c r="AB72" s="4">
        <v>71</v>
      </c>
      <c r="AC72" s="8" t="s">
        <v>1379</v>
      </c>
      <c r="AD72" s="4"/>
      <c r="AE72" s="8"/>
      <c r="AF72" s="4">
        <v>71</v>
      </c>
      <c r="AG72" s="8" t="s">
        <v>446</v>
      </c>
      <c r="AH72" s="4"/>
      <c r="AI72" s="8"/>
    </row>
    <row r="73" spans="12:35" x14ac:dyDescent="0.25">
      <c r="X73" s="4">
        <v>72</v>
      </c>
      <c r="Y73" s="2"/>
      <c r="Z73" s="4">
        <v>70</v>
      </c>
      <c r="AA73" s="87" t="s">
        <v>399</v>
      </c>
      <c r="AB73" s="4">
        <v>72</v>
      </c>
      <c r="AC73" s="8" t="s">
        <v>357</v>
      </c>
      <c r="AD73" s="4"/>
      <c r="AE73" s="8"/>
      <c r="AF73" s="4">
        <v>72</v>
      </c>
      <c r="AG73" s="8" t="s">
        <v>449</v>
      </c>
      <c r="AH73" s="4"/>
      <c r="AI73" s="8"/>
    </row>
    <row r="74" spans="12:35" x14ac:dyDescent="0.25">
      <c r="X74" s="4">
        <v>73</v>
      </c>
      <c r="Y74" s="2"/>
      <c r="Z74" s="4">
        <v>71</v>
      </c>
      <c r="AA74" s="8" t="s">
        <v>403</v>
      </c>
      <c r="AB74" s="4">
        <v>73</v>
      </c>
      <c r="AC74" s="8" t="s">
        <v>363</v>
      </c>
      <c r="AD74" s="4"/>
      <c r="AE74" s="8"/>
      <c r="AF74" s="4">
        <v>73</v>
      </c>
      <c r="AG74" s="8" t="s">
        <v>1405</v>
      </c>
      <c r="AH74" s="4"/>
      <c r="AI74" s="8"/>
    </row>
    <row r="75" spans="12:35" x14ac:dyDescent="0.25">
      <c r="X75" s="4">
        <v>74</v>
      </c>
      <c r="Y75" s="2"/>
      <c r="Z75" s="4">
        <v>72</v>
      </c>
      <c r="AA75" s="8" t="s">
        <v>406</v>
      </c>
      <c r="AB75" s="4">
        <v>74</v>
      </c>
      <c r="AC75" s="8" t="s">
        <v>369</v>
      </c>
      <c r="AD75" s="4"/>
      <c r="AE75" s="8"/>
      <c r="AF75" s="4">
        <v>74</v>
      </c>
      <c r="AG75" s="8" t="s">
        <v>1406</v>
      </c>
      <c r="AH75" s="4"/>
      <c r="AI75" s="8"/>
    </row>
    <row r="76" spans="12:35" x14ac:dyDescent="0.25">
      <c r="X76" s="4">
        <v>75</v>
      </c>
      <c r="Y76" s="2"/>
      <c r="Z76" s="4">
        <v>73</v>
      </c>
      <c r="AA76" s="87" t="s">
        <v>409</v>
      </c>
      <c r="AB76" s="4">
        <v>75</v>
      </c>
      <c r="AC76" s="8" t="s">
        <v>375</v>
      </c>
      <c r="AD76" s="4"/>
      <c r="AE76" s="8"/>
      <c r="AF76" s="4">
        <v>75</v>
      </c>
      <c r="AG76" s="10" t="s">
        <v>1073</v>
      </c>
      <c r="AH76" s="4"/>
    </row>
    <row r="77" spans="12:35" x14ac:dyDescent="0.25">
      <c r="X77" s="4">
        <v>76</v>
      </c>
      <c r="Y77" s="2"/>
      <c r="Z77" s="4">
        <v>74</v>
      </c>
      <c r="AA77" s="8" t="s">
        <v>412</v>
      </c>
      <c r="AB77" s="4">
        <v>76</v>
      </c>
      <c r="AC77" s="8" t="s">
        <v>1380</v>
      </c>
      <c r="AD77" s="4"/>
      <c r="AE77" s="8"/>
      <c r="AF77" s="4">
        <v>76</v>
      </c>
      <c r="AG77" s="10" t="s">
        <v>1074</v>
      </c>
      <c r="AH77" s="4"/>
    </row>
    <row r="78" spans="12:35" x14ac:dyDescent="0.25">
      <c r="X78" s="4">
        <v>77</v>
      </c>
      <c r="Y78" s="2"/>
      <c r="Z78" s="4">
        <v>75</v>
      </c>
      <c r="AA78" s="10" t="s">
        <v>415</v>
      </c>
      <c r="AB78" s="4">
        <v>77</v>
      </c>
      <c r="AC78" s="8" t="s">
        <v>379</v>
      </c>
      <c r="AD78" s="4"/>
      <c r="AE78" s="8"/>
      <c r="AF78" s="4">
        <v>77</v>
      </c>
      <c r="AG78" s="10" t="s">
        <v>1075</v>
      </c>
      <c r="AH78" s="4"/>
    </row>
    <row r="79" spans="12:35" x14ac:dyDescent="0.25">
      <c r="X79" s="4">
        <v>78</v>
      </c>
      <c r="Y79" s="2"/>
      <c r="Z79" s="4">
        <v>76</v>
      </c>
      <c r="AA79" s="8" t="s">
        <v>418</v>
      </c>
      <c r="AB79" s="4">
        <v>78</v>
      </c>
      <c r="AC79" s="8" t="s">
        <v>1381</v>
      </c>
      <c r="AD79" s="4"/>
      <c r="AE79" s="8"/>
      <c r="AF79" s="4">
        <v>78</v>
      </c>
      <c r="AG79" s="8" t="s">
        <v>452</v>
      </c>
      <c r="AH79" s="4"/>
    </row>
    <row r="80" spans="12:35" x14ac:dyDescent="0.25">
      <c r="X80" s="4">
        <v>79</v>
      </c>
      <c r="Y80" s="2"/>
      <c r="Z80" s="4">
        <v>77</v>
      </c>
      <c r="AA80" s="87" t="s">
        <v>421</v>
      </c>
      <c r="AB80" s="4">
        <v>79</v>
      </c>
      <c r="AC80" s="8" t="s">
        <v>1382</v>
      </c>
      <c r="AD80" s="4"/>
      <c r="AE80" s="8"/>
      <c r="AF80" s="4">
        <v>79</v>
      </c>
      <c r="AG80" s="10" t="s">
        <v>455</v>
      </c>
      <c r="AH80" s="4"/>
    </row>
    <row r="81" spans="24:34" x14ac:dyDescent="0.25">
      <c r="X81" s="4">
        <v>80</v>
      </c>
      <c r="Y81" s="2"/>
      <c r="Z81" s="4">
        <v>78</v>
      </c>
      <c r="AA81" s="8" t="s">
        <v>424</v>
      </c>
      <c r="AB81" s="4">
        <v>80</v>
      </c>
      <c r="AC81" s="8" t="s">
        <v>1383</v>
      </c>
      <c r="AD81" s="4"/>
      <c r="AE81" s="8"/>
      <c r="AF81" s="4">
        <v>80</v>
      </c>
      <c r="AG81" s="10" t="s">
        <v>458</v>
      </c>
      <c r="AH81" s="4"/>
    </row>
    <row r="82" spans="24:34" x14ac:dyDescent="0.25">
      <c r="X82" s="4">
        <v>81</v>
      </c>
      <c r="Y82" s="2"/>
      <c r="Z82" s="4">
        <v>79</v>
      </c>
      <c r="AA82" s="8" t="s">
        <v>427</v>
      </c>
      <c r="AB82" s="4">
        <v>81</v>
      </c>
      <c r="AC82" s="8" t="s">
        <v>1384</v>
      </c>
      <c r="AD82" s="4"/>
      <c r="AE82" s="8"/>
      <c r="AF82" s="4">
        <v>81</v>
      </c>
      <c r="AG82" s="10" t="s">
        <v>461</v>
      </c>
      <c r="AH82" s="4"/>
    </row>
    <row r="83" spans="24:34" x14ac:dyDescent="0.25">
      <c r="X83" s="4">
        <v>82</v>
      </c>
      <c r="Y83" s="2"/>
      <c r="Z83" s="4">
        <v>80</v>
      </c>
      <c r="AA83" s="8" t="s">
        <v>430</v>
      </c>
      <c r="AB83" s="4">
        <v>82</v>
      </c>
      <c r="AC83" s="8" t="s">
        <v>1385</v>
      </c>
      <c r="AD83" s="4"/>
      <c r="AE83" s="8"/>
      <c r="AF83" s="4">
        <v>82</v>
      </c>
      <c r="AG83" s="10" t="s">
        <v>464</v>
      </c>
      <c r="AH83" s="4"/>
    </row>
    <row r="84" spans="24:34" x14ac:dyDescent="0.25">
      <c r="X84" s="4"/>
      <c r="Y84" s="8"/>
      <c r="Z84" s="4">
        <v>81</v>
      </c>
      <c r="AA84" s="8" t="s">
        <v>435</v>
      </c>
      <c r="AB84" s="4">
        <v>83</v>
      </c>
      <c r="AC84" s="8" t="s">
        <v>1386</v>
      </c>
      <c r="AD84" s="4"/>
      <c r="AE84" s="8"/>
      <c r="AF84" s="4">
        <v>83</v>
      </c>
      <c r="AG84" s="10" t="s">
        <v>467</v>
      </c>
      <c r="AH84" s="4"/>
    </row>
    <row r="85" spans="24:34" x14ac:dyDescent="0.25">
      <c r="X85" s="4"/>
      <c r="Y85" s="8"/>
      <c r="Z85" s="4">
        <v>82</v>
      </c>
      <c r="AA85" s="8" t="s">
        <v>438</v>
      </c>
      <c r="AB85" s="4">
        <v>84</v>
      </c>
      <c r="AC85" s="8" t="s">
        <v>1387</v>
      </c>
      <c r="AD85" s="4"/>
      <c r="AE85" s="8"/>
      <c r="AF85" s="4">
        <v>84</v>
      </c>
      <c r="AG85" s="10" t="s">
        <v>470</v>
      </c>
      <c r="AH85" s="4"/>
    </row>
    <row r="86" spans="24:34" x14ac:dyDescent="0.25">
      <c r="X86" s="4"/>
      <c r="Y86" s="8"/>
      <c r="Z86" s="4">
        <v>83</v>
      </c>
      <c r="AA86" s="8" t="s">
        <v>441</v>
      </c>
      <c r="AB86" s="4">
        <v>85</v>
      </c>
      <c r="AC86" s="8" t="s">
        <v>1388</v>
      </c>
      <c r="AD86" s="4"/>
      <c r="AE86" s="8"/>
      <c r="AF86" s="4">
        <v>85</v>
      </c>
      <c r="AG86" s="10" t="s">
        <v>472</v>
      </c>
      <c r="AH86" s="4"/>
    </row>
    <row r="87" spans="24:34" x14ac:dyDescent="0.25">
      <c r="X87" s="4"/>
      <c r="Y87" s="8"/>
      <c r="Z87" s="4">
        <v>84</v>
      </c>
      <c r="AA87" s="8" t="s">
        <v>444</v>
      </c>
      <c r="AB87" s="4">
        <v>86</v>
      </c>
      <c r="AC87" s="8" t="s">
        <v>382</v>
      </c>
      <c r="AD87" s="4"/>
      <c r="AE87" s="8"/>
      <c r="AF87" s="4">
        <v>86</v>
      </c>
      <c r="AG87" s="10" t="s">
        <v>475</v>
      </c>
      <c r="AH87" s="4"/>
    </row>
    <row r="88" spans="24:34" x14ac:dyDescent="0.25">
      <c r="X88" s="4"/>
      <c r="Y88" s="8"/>
      <c r="Z88" s="4">
        <v>85</v>
      </c>
      <c r="AA88" s="8" t="s">
        <v>447</v>
      </c>
      <c r="AB88" s="4">
        <v>87</v>
      </c>
      <c r="AC88" s="8" t="s">
        <v>387</v>
      </c>
      <c r="AD88" s="4"/>
      <c r="AE88" s="8"/>
      <c r="AF88" s="4">
        <v>87</v>
      </c>
      <c r="AG88" s="10" t="s">
        <v>478</v>
      </c>
      <c r="AH88" s="4"/>
    </row>
    <row r="89" spans="24:34" x14ac:dyDescent="0.25">
      <c r="X89" s="4"/>
      <c r="Y89" s="8"/>
      <c r="Z89" s="4">
        <v>86</v>
      </c>
      <c r="AA89" s="8" t="s">
        <v>450</v>
      </c>
      <c r="AB89" s="4">
        <v>88</v>
      </c>
      <c r="AC89" s="8" t="s">
        <v>391</v>
      </c>
      <c r="AD89" s="4"/>
      <c r="AE89" s="8"/>
      <c r="AF89" s="4">
        <v>88</v>
      </c>
      <c r="AG89" s="10" t="s">
        <v>481</v>
      </c>
      <c r="AH89" s="4"/>
    </row>
    <row r="90" spans="24:34" x14ac:dyDescent="0.25">
      <c r="X90" s="4"/>
      <c r="Y90" s="8"/>
      <c r="Z90" s="4">
        <v>87</v>
      </c>
      <c r="AA90" s="87" t="s">
        <v>453</v>
      </c>
      <c r="AB90" s="4">
        <v>89</v>
      </c>
      <c r="AC90" s="8" t="s">
        <v>395</v>
      </c>
      <c r="AD90" s="4"/>
      <c r="AE90" s="8"/>
      <c r="AF90" s="4">
        <v>89</v>
      </c>
      <c r="AG90" s="10" t="s">
        <v>484</v>
      </c>
      <c r="AH90" s="4"/>
    </row>
    <row r="91" spans="24:34" x14ac:dyDescent="0.25">
      <c r="X91" s="4"/>
      <c r="Y91" s="8"/>
      <c r="Z91" s="4">
        <v>88</v>
      </c>
      <c r="AA91" s="87" t="s">
        <v>456</v>
      </c>
      <c r="AB91" s="4">
        <v>90</v>
      </c>
      <c r="AC91" s="8" t="s">
        <v>400</v>
      </c>
      <c r="AD91" s="4"/>
      <c r="AE91" s="8"/>
      <c r="AF91" s="4">
        <v>90</v>
      </c>
      <c r="AG91" s="8" t="s">
        <v>487</v>
      </c>
      <c r="AH91" s="4"/>
    </row>
    <row r="92" spans="24:34" x14ac:dyDescent="0.25">
      <c r="X92" s="4"/>
      <c r="Y92" s="8"/>
      <c r="Z92" s="4">
        <v>89</v>
      </c>
      <c r="AA92" s="8" t="s">
        <v>459</v>
      </c>
      <c r="AB92" s="4">
        <v>91</v>
      </c>
      <c r="AC92" s="8" t="s">
        <v>404</v>
      </c>
      <c r="AD92" s="4"/>
      <c r="AE92" s="8"/>
      <c r="AF92" s="4">
        <v>100</v>
      </c>
      <c r="AG92" s="8" t="s">
        <v>490</v>
      </c>
      <c r="AH92" s="4"/>
    </row>
    <row r="93" spans="24:34" x14ac:dyDescent="0.25">
      <c r="X93" s="4"/>
      <c r="Y93" s="8"/>
      <c r="Z93" s="4">
        <v>90</v>
      </c>
      <c r="AA93" s="8" t="s">
        <v>462</v>
      </c>
      <c r="AB93" s="4">
        <v>92</v>
      </c>
      <c r="AC93" s="87" t="s">
        <v>407</v>
      </c>
      <c r="AD93" s="4"/>
      <c r="AE93" s="8"/>
      <c r="AF93" s="4">
        <v>101</v>
      </c>
      <c r="AG93" s="10" t="s">
        <v>493</v>
      </c>
      <c r="AH93" s="4"/>
    </row>
    <row r="94" spans="24:34" x14ac:dyDescent="0.25">
      <c r="X94" s="4"/>
      <c r="Y94" s="8"/>
      <c r="Z94" s="4">
        <v>91</v>
      </c>
      <c r="AA94" s="8" t="s">
        <v>465</v>
      </c>
      <c r="AB94" s="4">
        <v>93</v>
      </c>
      <c r="AC94" s="8" t="s">
        <v>410</v>
      </c>
      <c r="AD94" s="4"/>
      <c r="AE94" s="8"/>
      <c r="AF94" s="4">
        <v>102</v>
      </c>
      <c r="AG94" s="10" t="s">
        <v>496</v>
      </c>
      <c r="AH94" s="4"/>
    </row>
    <row r="95" spans="24:34" x14ac:dyDescent="0.25">
      <c r="X95" s="4"/>
      <c r="Y95" s="8"/>
      <c r="Z95" s="4">
        <v>92</v>
      </c>
      <c r="AA95" s="8" t="s">
        <v>468</v>
      </c>
      <c r="AB95" s="4">
        <v>94</v>
      </c>
      <c r="AC95" s="8" t="s">
        <v>413</v>
      </c>
      <c r="AD95" s="4"/>
      <c r="AF95" s="4">
        <v>103</v>
      </c>
      <c r="AG95" s="8" t="s">
        <v>499</v>
      </c>
      <c r="AH95" s="4"/>
    </row>
    <row r="96" spans="24:34" x14ac:dyDescent="0.25">
      <c r="X96" s="4"/>
      <c r="Y96" s="8"/>
      <c r="Z96" s="4">
        <v>93</v>
      </c>
      <c r="AA96" s="8" t="s">
        <v>473</v>
      </c>
      <c r="AB96" s="4">
        <v>95</v>
      </c>
      <c r="AC96" s="8" t="s">
        <v>1389</v>
      </c>
      <c r="AD96" s="4"/>
      <c r="AF96" s="4">
        <v>104</v>
      </c>
      <c r="AG96" s="8" t="s">
        <v>502</v>
      </c>
      <c r="AH96" s="4"/>
    </row>
    <row r="97" spans="25:33" x14ac:dyDescent="0.25">
      <c r="Y97" s="8"/>
      <c r="Z97" s="4">
        <v>94</v>
      </c>
      <c r="AA97" s="8" t="s">
        <v>476</v>
      </c>
      <c r="AB97" s="16">
        <v>96</v>
      </c>
      <c r="AC97" s="8" t="s">
        <v>416</v>
      </c>
      <c r="AF97" s="16">
        <v>105</v>
      </c>
      <c r="AG97" s="87" t="s">
        <v>505</v>
      </c>
    </row>
    <row r="98" spans="25:33" x14ac:dyDescent="0.25">
      <c r="Y98" s="8"/>
      <c r="Z98" s="4">
        <v>95</v>
      </c>
      <c r="AA98" s="8" t="s">
        <v>1026</v>
      </c>
      <c r="AB98" s="16">
        <v>97</v>
      </c>
      <c r="AC98" s="8" t="s">
        <v>419</v>
      </c>
      <c r="AF98" s="16">
        <v>106</v>
      </c>
      <c r="AG98" s="87" t="s">
        <v>508</v>
      </c>
    </row>
    <row r="99" spans="25:33" x14ac:dyDescent="0.25">
      <c r="Y99" s="8"/>
      <c r="Z99" s="4">
        <v>96</v>
      </c>
      <c r="AA99" s="8" t="s">
        <v>1027</v>
      </c>
      <c r="AB99" s="16">
        <v>98</v>
      </c>
      <c r="AC99" s="8" t="s">
        <v>1390</v>
      </c>
      <c r="AF99" s="16">
        <v>107</v>
      </c>
      <c r="AG99" s="10" t="s">
        <v>511</v>
      </c>
    </row>
    <row r="100" spans="25:33" x14ac:dyDescent="0.25">
      <c r="Y100" s="8"/>
      <c r="Z100" s="4">
        <v>97</v>
      </c>
      <c r="AA100" s="87" t="s">
        <v>1028</v>
      </c>
      <c r="AB100" s="16">
        <v>99</v>
      </c>
      <c r="AC100" s="8" t="s">
        <v>1391</v>
      </c>
      <c r="AF100" s="16">
        <v>108</v>
      </c>
      <c r="AG100" s="8" t="s">
        <v>514</v>
      </c>
    </row>
    <row r="101" spans="25:33" x14ac:dyDescent="0.25">
      <c r="Y101" s="8"/>
      <c r="Z101" s="4">
        <v>98</v>
      </c>
      <c r="AA101" s="10" t="s">
        <v>1029</v>
      </c>
      <c r="AB101" s="16">
        <v>100</v>
      </c>
      <c r="AC101" s="10" t="s">
        <v>422</v>
      </c>
      <c r="AF101" s="16">
        <v>109</v>
      </c>
      <c r="AG101" s="8" t="s">
        <v>517</v>
      </c>
    </row>
    <row r="102" spans="25:33" x14ac:dyDescent="0.25">
      <c r="Y102" s="8"/>
      <c r="Z102" s="4">
        <v>99</v>
      </c>
      <c r="AA102" s="8" t="s">
        <v>479</v>
      </c>
      <c r="AB102" s="16">
        <v>101</v>
      </c>
      <c r="AC102" s="8" t="s">
        <v>425</v>
      </c>
      <c r="AF102" s="16">
        <v>110</v>
      </c>
      <c r="AG102" s="8" t="s">
        <v>520</v>
      </c>
    </row>
    <row r="103" spans="25:33" x14ac:dyDescent="0.25">
      <c r="Y103" s="8"/>
      <c r="Z103" s="4">
        <v>100</v>
      </c>
      <c r="AA103" s="8" t="s">
        <v>482</v>
      </c>
      <c r="AB103" s="16">
        <v>102</v>
      </c>
      <c r="AC103" s="8" t="s">
        <v>428</v>
      </c>
      <c r="AF103" s="16">
        <v>111</v>
      </c>
      <c r="AG103" s="10" t="s">
        <v>523</v>
      </c>
    </row>
    <row r="104" spans="25:33" x14ac:dyDescent="0.25">
      <c r="Y104" s="8"/>
      <c r="Z104" s="4">
        <v>101</v>
      </c>
      <c r="AA104" s="8" t="s">
        <v>485</v>
      </c>
      <c r="AB104" s="16">
        <v>103</v>
      </c>
      <c r="AC104" s="8" t="s">
        <v>431</v>
      </c>
      <c r="AF104" s="16">
        <v>112</v>
      </c>
      <c r="AG104" s="10" t="s">
        <v>526</v>
      </c>
    </row>
    <row r="105" spans="25:33" x14ac:dyDescent="0.25">
      <c r="Y105" s="8"/>
      <c r="Z105" s="4">
        <v>102</v>
      </c>
      <c r="AA105" s="8" t="s">
        <v>488</v>
      </c>
      <c r="AB105" s="16">
        <v>104</v>
      </c>
      <c r="AC105" s="8" t="s">
        <v>433</v>
      </c>
      <c r="AF105" s="16">
        <v>113</v>
      </c>
      <c r="AG105" s="87" t="s">
        <v>1409</v>
      </c>
    </row>
    <row r="106" spans="25:33" x14ac:dyDescent="0.25">
      <c r="Y106" s="8"/>
      <c r="Z106" s="4">
        <v>103</v>
      </c>
      <c r="AA106" s="87" t="s">
        <v>491</v>
      </c>
      <c r="AB106" s="16">
        <v>105</v>
      </c>
      <c r="AC106" s="8" t="s">
        <v>436</v>
      </c>
      <c r="AF106" s="16">
        <v>114</v>
      </c>
      <c r="AG106" s="8" t="s">
        <v>531</v>
      </c>
    </row>
    <row r="107" spans="25:33" x14ac:dyDescent="0.25">
      <c r="Y107" s="8"/>
      <c r="Z107" s="4">
        <v>104</v>
      </c>
      <c r="AA107" s="8" t="s">
        <v>494</v>
      </c>
      <c r="AB107" s="16">
        <v>106</v>
      </c>
      <c r="AC107" s="8" t="s">
        <v>439</v>
      </c>
      <c r="AF107" s="16">
        <v>115</v>
      </c>
      <c r="AG107" s="8" t="s">
        <v>534</v>
      </c>
    </row>
    <row r="108" spans="25:33" x14ac:dyDescent="0.25">
      <c r="Y108" s="8"/>
      <c r="Z108" s="4">
        <v>105</v>
      </c>
      <c r="AA108" s="8" t="s">
        <v>497</v>
      </c>
      <c r="AB108" s="16">
        <v>107</v>
      </c>
      <c r="AC108" s="8" t="s">
        <v>442</v>
      </c>
      <c r="AF108" s="16">
        <v>116</v>
      </c>
      <c r="AG108" s="8" t="s">
        <v>537</v>
      </c>
    </row>
    <row r="109" spans="25:33" x14ac:dyDescent="0.25">
      <c r="Y109" s="8"/>
      <c r="Z109" s="4">
        <v>106</v>
      </c>
      <c r="AA109" s="8" t="s">
        <v>500</v>
      </c>
      <c r="AB109" s="16">
        <v>108</v>
      </c>
      <c r="AC109" s="8" t="s">
        <v>445</v>
      </c>
      <c r="AF109" s="16">
        <v>117</v>
      </c>
      <c r="AG109" s="8" t="s">
        <v>540</v>
      </c>
    </row>
    <row r="110" spans="25:33" x14ac:dyDescent="0.25">
      <c r="Y110" s="8"/>
      <c r="Z110" s="4">
        <v>107</v>
      </c>
      <c r="AA110" s="8" t="s">
        <v>503</v>
      </c>
      <c r="AB110" s="16">
        <v>109</v>
      </c>
      <c r="AC110" s="8" t="s">
        <v>448</v>
      </c>
      <c r="AF110" s="16">
        <v>118</v>
      </c>
      <c r="AG110" s="8" t="s">
        <v>543</v>
      </c>
    </row>
    <row r="111" spans="25:33" x14ac:dyDescent="0.25">
      <c r="Y111" s="8"/>
      <c r="Z111" s="4">
        <v>108</v>
      </c>
      <c r="AA111" s="10" t="s">
        <v>1030</v>
      </c>
      <c r="AB111" s="16">
        <v>110</v>
      </c>
      <c r="AC111" s="8" t="s">
        <v>451</v>
      </c>
      <c r="AF111" s="16">
        <v>119</v>
      </c>
      <c r="AG111" s="8" t="s">
        <v>546</v>
      </c>
    </row>
    <row r="112" spans="25:33" x14ac:dyDescent="0.25">
      <c r="Y112" s="8"/>
      <c r="Z112" s="4">
        <v>109</v>
      </c>
      <c r="AA112" s="10" t="s">
        <v>1031</v>
      </c>
      <c r="AB112" s="16">
        <v>111</v>
      </c>
      <c r="AC112" s="8" t="s">
        <v>454</v>
      </c>
      <c r="AF112" s="16">
        <v>120</v>
      </c>
      <c r="AG112" s="8" t="s">
        <v>549</v>
      </c>
    </row>
    <row r="113" spans="25:33" x14ac:dyDescent="0.25">
      <c r="Y113" s="8"/>
      <c r="Z113" s="4">
        <v>110</v>
      </c>
      <c r="AA113" s="8" t="s">
        <v>506</v>
      </c>
      <c r="AB113" s="16">
        <v>112</v>
      </c>
      <c r="AC113" s="8" t="s">
        <v>457</v>
      </c>
      <c r="AF113" s="16">
        <v>121</v>
      </c>
      <c r="AG113" s="8" t="s">
        <v>552</v>
      </c>
    </row>
    <row r="114" spans="25:33" x14ac:dyDescent="0.25">
      <c r="Y114" s="8"/>
      <c r="Z114" s="4">
        <v>111</v>
      </c>
      <c r="AA114" s="10" t="s">
        <v>1032</v>
      </c>
      <c r="AB114" s="16">
        <v>113</v>
      </c>
      <c r="AC114" s="8" t="s">
        <v>460</v>
      </c>
      <c r="AF114" s="16">
        <v>122</v>
      </c>
      <c r="AG114" s="8" t="s">
        <v>1407</v>
      </c>
    </row>
    <row r="115" spans="25:33" x14ac:dyDescent="0.25">
      <c r="Y115" s="8"/>
      <c r="Z115" s="4">
        <v>112</v>
      </c>
      <c r="AA115" s="10" t="s">
        <v>1033</v>
      </c>
      <c r="AB115" s="16">
        <v>114</v>
      </c>
      <c r="AC115" s="8" t="s">
        <v>463</v>
      </c>
      <c r="AF115" s="16">
        <v>123</v>
      </c>
      <c r="AG115" s="8" t="s">
        <v>555</v>
      </c>
    </row>
    <row r="116" spans="25:33" x14ac:dyDescent="0.25">
      <c r="Y116" s="8"/>
      <c r="Z116" s="16">
        <v>113</v>
      </c>
      <c r="AA116" s="10" t="s">
        <v>1034</v>
      </c>
      <c r="AB116" s="16">
        <v>115</v>
      </c>
      <c r="AC116" s="8" t="s">
        <v>466</v>
      </c>
      <c r="AF116" s="16">
        <v>124</v>
      </c>
      <c r="AG116" s="8" t="s">
        <v>558</v>
      </c>
    </row>
    <row r="117" spans="25:33" x14ac:dyDescent="0.25">
      <c r="Y117" s="8"/>
      <c r="Z117" s="16">
        <v>114</v>
      </c>
      <c r="AA117" s="10" t="s">
        <v>509</v>
      </c>
      <c r="AB117" s="16">
        <v>116</v>
      </c>
      <c r="AC117" s="8" t="s">
        <v>469</v>
      </c>
      <c r="AF117" s="16">
        <v>125</v>
      </c>
      <c r="AG117" s="8" t="s">
        <v>565</v>
      </c>
    </row>
    <row r="118" spans="25:33" x14ac:dyDescent="0.25">
      <c r="Y118" s="8"/>
      <c r="Z118" s="16">
        <v>115</v>
      </c>
      <c r="AA118" s="10" t="s">
        <v>512</v>
      </c>
      <c r="AB118" s="16">
        <v>117</v>
      </c>
      <c r="AC118" s="8" t="s">
        <v>471</v>
      </c>
      <c r="AF118" s="16">
        <v>126</v>
      </c>
      <c r="AG118" s="8" t="s">
        <v>567</v>
      </c>
    </row>
    <row r="119" spans="25:33" x14ac:dyDescent="0.25">
      <c r="Y119" s="8"/>
      <c r="Z119" s="16">
        <v>116</v>
      </c>
      <c r="AA119" s="10" t="s">
        <v>515</v>
      </c>
      <c r="AB119" s="16">
        <v>118</v>
      </c>
      <c r="AC119" s="8" t="s">
        <v>474</v>
      </c>
      <c r="AF119" s="16">
        <v>127</v>
      </c>
      <c r="AG119" s="8" t="s">
        <v>569</v>
      </c>
    </row>
    <row r="120" spans="25:33" x14ac:dyDescent="0.25">
      <c r="Y120" s="8"/>
      <c r="Z120" s="16">
        <v>117</v>
      </c>
      <c r="AA120" s="10" t="s">
        <v>518</v>
      </c>
      <c r="AB120" s="16">
        <v>119</v>
      </c>
      <c r="AC120" s="8" t="s">
        <v>477</v>
      </c>
    </row>
    <row r="121" spans="25:33" x14ac:dyDescent="0.25">
      <c r="Y121" s="8"/>
      <c r="Z121" s="16">
        <v>118</v>
      </c>
      <c r="AA121" s="10" t="s">
        <v>521</v>
      </c>
      <c r="AB121" s="16">
        <v>120</v>
      </c>
      <c r="AC121" s="87" t="s">
        <v>480</v>
      </c>
    </row>
    <row r="122" spans="25:33" x14ac:dyDescent="0.25">
      <c r="Y122" s="8"/>
      <c r="Z122" s="16">
        <v>119</v>
      </c>
      <c r="AA122" s="10" t="s">
        <v>524</v>
      </c>
      <c r="AB122" s="16">
        <v>121</v>
      </c>
      <c r="AC122" s="10" t="s">
        <v>483</v>
      </c>
    </row>
    <row r="123" spans="25:33" x14ac:dyDescent="0.25">
      <c r="Y123" s="8"/>
      <c r="Z123" s="16">
        <v>120</v>
      </c>
      <c r="AA123" s="8" t="s">
        <v>527</v>
      </c>
      <c r="AB123" s="16">
        <v>122</v>
      </c>
      <c r="AC123" s="8" t="s">
        <v>486</v>
      </c>
    </row>
    <row r="124" spans="25:33" x14ac:dyDescent="0.25">
      <c r="Y124" s="8"/>
      <c r="Z124" s="16">
        <v>121</v>
      </c>
      <c r="AA124" s="8" t="s">
        <v>529</v>
      </c>
      <c r="AB124" s="16">
        <v>123</v>
      </c>
      <c r="AC124" s="8" t="s">
        <v>489</v>
      </c>
    </row>
    <row r="125" spans="25:33" x14ac:dyDescent="0.25">
      <c r="Y125" s="8"/>
      <c r="Z125" s="16">
        <v>122</v>
      </c>
      <c r="AA125" s="8" t="s">
        <v>532</v>
      </c>
      <c r="AB125" s="16">
        <v>124</v>
      </c>
      <c r="AC125" s="8" t="s">
        <v>492</v>
      </c>
    </row>
    <row r="126" spans="25:33" x14ac:dyDescent="0.25">
      <c r="Y126" s="8"/>
      <c r="Z126" s="16">
        <v>123</v>
      </c>
      <c r="AA126" s="8" t="s">
        <v>535</v>
      </c>
      <c r="AB126" s="16">
        <v>125</v>
      </c>
      <c r="AC126" s="87" t="s">
        <v>1059</v>
      </c>
    </row>
    <row r="127" spans="25:33" x14ac:dyDescent="0.25">
      <c r="Y127" s="8"/>
      <c r="Z127" s="16">
        <v>124</v>
      </c>
      <c r="AA127" s="10" t="s">
        <v>538</v>
      </c>
      <c r="AB127" s="16">
        <v>126</v>
      </c>
      <c r="AC127" s="8" t="s">
        <v>495</v>
      </c>
    </row>
    <row r="128" spans="25:33" x14ac:dyDescent="0.25">
      <c r="Y128" s="8"/>
      <c r="Z128" s="16">
        <v>125</v>
      </c>
      <c r="AA128" s="8" t="s">
        <v>541</v>
      </c>
      <c r="AB128" s="16">
        <v>127</v>
      </c>
      <c r="AC128" s="10" t="s">
        <v>498</v>
      </c>
    </row>
    <row r="129" spans="25:29" x14ac:dyDescent="0.25">
      <c r="Y129" s="8"/>
      <c r="Z129" s="16">
        <v>126</v>
      </c>
      <c r="AA129" s="8" t="s">
        <v>544</v>
      </c>
      <c r="AB129" s="16">
        <v>128</v>
      </c>
      <c r="AC129" s="8" t="s">
        <v>501</v>
      </c>
    </row>
    <row r="130" spans="25:29" x14ac:dyDescent="0.25">
      <c r="Y130" s="8"/>
      <c r="Z130" s="16">
        <v>127</v>
      </c>
      <c r="AA130" s="8" t="s">
        <v>547</v>
      </c>
      <c r="AB130" s="16">
        <v>129</v>
      </c>
      <c r="AC130" s="8" t="s">
        <v>504</v>
      </c>
    </row>
    <row r="131" spans="25:29" x14ac:dyDescent="0.25">
      <c r="Y131" s="8"/>
      <c r="Z131" s="16">
        <v>128</v>
      </c>
      <c r="AA131" s="8" t="s">
        <v>550</v>
      </c>
      <c r="AB131" s="16">
        <v>130</v>
      </c>
      <c r="AC131" s="87" t="s">
        <v>507</v>
      </c>
    </row>
    <row r="132" spans="25:29" x14ac:dyDescent="0.25">
      <c r="Y132" s="8"/>
      <c r="Z132" s="16">
        <v>129</v>
      </c>
      <c r="AA132" s="8" t="s">
        <v>553</v>
      </c>
      <c r="AB132" s="16">
        <v>131</v>
      </c>
      <c r="AC132" s="10" t="s">
        <v>510</v>
      </c>
    </row>
    <row r="133" spans="25:29" x14ac:dyDescent="0.25">
      <c r="Y133" s="8"/>
      <c r="Z133" s="16">
        <v>130</v>
      </c>
      <c r="AA133" s="10" t="s">
        <v>1035</v>
      </c>
      <c r="AB133" s="16">
        <v>132</v>
      </c>
      <c r="AC133" s="10" t="s">
        <v>513</v>
      </c>
    </row>
    <row r="134" spans="25:29" x14ac:dyDescent="0.25">
      <c r="Y134" s="8"/>
      <c r="Z134" s="16">
        <v>131</v>
      </c>
      <c r="AA134" s="10" t="s">
        <v>1036</v>
      </c>
      <c r="AB134" s="16">
        <v>133</v>
      </c>
      <c r="AC134" s="10" t="s">
        <v>516</v>
      </c>
    </row>
    <row r="135" spans="25:29" x14ac:dyDescent="0.25">
      <c r="Y135" s="8"/>
      <c r="Z135" s="16">
        <v>132</v>
      </c>
      <c r="AA135" s="10" t="s">
        <v>1037</v>
      </c>
      <c r="AB135" s="16">
        <v>134</v>
      </c>
      <c r="AC135" s="8" t="s">
        <v>519</v>
      </c>
    </row>
    <row r="136" spans="25:29" x14ac:dyDescent="0.25">
      <c r="Y136" s="8"/>
      <c r="Z136" s="16">
        <v>133</v>
      </c>
      <c r="AA136" s="8" t="s">
        <v>556</v>
      </c>
      <c r="AB136" s="16">
        <v>135</v>
      </c>
      <c r="AC136" s="8" t="s">
        <v>522</v>
      </c>
    </row>
    <row r="137" spans="25:29" x14ac:dyDescent="0.25">
      <c r="Z137" s="16">
        <v>134</v>
      </c>
      <c r="AA137" s="8" t="s">
        <v>559</v>
      </c>
      <c r="AB137" s="16">
        <v>136</v>
      </c>
      <c r="AC137" s="10" t="s">
        <v>1060</v>
      </c>
    </row>
    <row r="138" spans="25:29" x14ac:dyDescent="0.25">
      <c r="Z138" s="16">
        <v>135</v>
      </c>
      <c r="AA138" s="8" t="s">
        <v>561</v>
      </c>
      <c r="AB138" s="16">
        <v>137</v>
      </c>
      <c r="AC138" s="8" t="s">
        <v>525</v>
      </c>
    </row>
    <row r="139" spans="25:29" x14ac:dyDescent="0.25">
      <c r="Z139" s="16">
        <v>136</v>
      </c>
      <c r="AA139" s="8" t="s">
        <v>563</v>
      </c>
      <c r="AB139" s="16">
        <v>138</v>
      </c>
      <c r="AC139" s="8" t="s">
        <v>528</v>
      </c>
    </row>
    <row r="140" spans="25:29" x14ac:dyDescent="0.25">
      <c r="Z140" s="16">
        <v>137</v>
      </c>
      <c r="AA140" s="8" t="s">
        <v>571</v>
      </c>
      <c r="AB140" s="16">
        <v>139</v>
      </c>
      <c r="AC140" s="8" t="s">
        <v>530</v>
      </c>
    </row>
    <row r="141" spans="25:29" x14ac:dyDescent="0.25">
      <c r="Z141" s="16">
        <v>138</v>
      </c>
      <c r="AA141" s="8" t="s">
        <v>573</v>
      </c>
      <c r="AB141" s="16">
        <v>140</v>
      </c>
      <c r="AC141" s="8" t="s">
        <v>533</v>
      </c>
    </row>
    <row r="142" spans="25:29" x14ac:dyDescent="0.25">
      <c r="Z142" s="16">
        <v>139</v>
      </c>
      <c r="AA142" s="8" t="s">
        <v>575</v>
      </c>
      <c r="AB142" s="16">
        <v>141</v>
      </c>
      <c r="AC142" s="8" t="s">
        <v>536</v>
      </c>
    </row>
    <row r="143" spans="25:29" x14ac:dyDescent="0.25">
      <c r="Z143" s="16">
        <v>140</v>
      </c>
      <c r="AA143" s="10" t="s">
        <v>1038</v>
      </c>
      <c r="AB143" s="16">
        <v>142</v>
      </c>
      <c r="AC143" s="8" t="s">
        <v>539</v>
      </c>
    </row>
    <row r="144" spans="25:29" x14ac:dyDescent="0.25">
      <c r="Z144" s="16">
        <v>141</v>
      </c>
      <c r="AA144" s="10" t="s">
        <v>1039</v>
      </c>
      <c r="AB144" s="16">
        <v>143</v>
      </c>
      <c r="AC144" s="87" t="s">
        <v>1061</v>
      </c>
    </row>
    <row r="145" spans="26:29" x14ac:dyDescent="0.25">
      <c r="Z145" s="16">
        <v>142</v>
      </c>
      <c r="AA145" s="10" t="s">
        <v>1040</v>
      </c>
      <c r="AB145" s="16">
        <v>144</v>
      </c>
      <c r="AC145" s="8" t="s">
        <v>542</v>
      </c>
    </row>
    <row r="146" spans="26:29" x14ac:dyDescent="0.25">
      <c r="Z146" s="16">
        <v>143</v>
      </c>
      <c r="AA146" s="10" t="s">
        <v>1041</v>
      </c>
      <c r="AB146" s="16">
        <v>145</v>
      </c>
      <c r="AC146" s="8" t="s">
        <v>545</v>
      </c>
    </row>
    <row r="147" spans="26:29" x14ac:dyDescent="0.25">
      <c r="Z147" s="16">
        <v>144</v>
      </c>
      <c r="AA147" s="10" t="s">
        <v>1042</v>
      </c>
      <c r="AB147" s="16">
        <v>146</v>
      </c>
      <c r="AC147" s="8" t="s">
        <v>548</v>
      </c>
    </row>
    <row r="148" spans="26:29" x14ac:dyDescent="0.25">
      <c r="Z148" s="16">
        <v>145</v>
      </c>
      <c r="AA148" s="10" t="s">
        <v>1043</v>
      </c>
      <c r="AB148" s="16">
        <v>147</v>
      </c>
      <c r="AC148" s="10" t="s">
        <v>551</v>
      </c>
    </row>
    <row r="149" spans="26:29" x14ac:dyDescent="0.25">
      <c r="Z149" s="16">
        <v>146</v>
      </c>
      <c r="AA149" s="10" t="s">
        <v>1044</v>
      </c>
      <c r="AB149" s="16">
        <v>148</v>
      </c>
      <c r="AC149" s="10" t="s">
        <v>554</v>
      </c>
    </row>
    <row r="150" spans="26:29" x14ac:dyDescent="0.25">
      <c r="Z150" s="16">
        <v>147</v>
      </c>
      <c r="AA150" s="10" t="s">
        <v>577</v>
      </c>
      <c r="AB150" s="16">
        <v>149</v>
      </c>
      <c r="AC150" s="8" t="s">
        <v>557</v>
      </c>
    </row>
    <row r="151" spans="26:29" x14ac:dyDescent="0.25">
      <c r="Z151" s="16">
        <v>148</v>
      </c>
      <c r="AA151" s="10" t="s">
        <v>579</v>
      </c>
      <c r="AB151" s="16">
        <v>150</v>
      </c>
      <c r="AC151" s="8" t="s">
        <v>1392</v>
      </c>
    </row>
    <row r="152" spans="26:29" x14ac:dyDescent="0.25">
      <c r="Z152" s="16">
        <v>149</v>
      </c>
      <c r="AA152" s="10" t="s">
        <v>581</v>
      </c>
      <c r="AB152" s="16">
        <v>151</v>
      </c>
      <c r="AC152" s="8" t="s">
        <v>1393</v>
      </c>
    </row>
    <row r="153" spans="26:29" x14ac:dyDescent="0.25">
      <c r="Z153" s="16">
        <v>150</v>
      </c>
      <c r="AA153" s="10" t="s">
        <v>583</v>
      </c>
      <c r="AB153" s="16">
        <v>152</v>
      </c>
      <c r="AC153" s="10" t="s">
        <v>560</v>
      </c>
    </row>
    <row r="154" spans="26:29" x14ac:dyDescent="0.25">
      <c r="Z154" s="16">
        <v>151</v>
      </c>
      <c r="AA154" s="10" t="s">
        <v>585</v>
      </c>
      <c r="AB154" s="16">
        <v>153</v>
      </c>
      <c r="AC154" s="8" t="s">
        <v>562</v>
      </c>
    </row>
    <row r="155" spans="26:29" x14ac:dyDescent="0.25">
      <c r="Z155" s="16">
        <v>152</v>
      </c>
      <c r="AA155" s="10" t="s">
        <v>587</v>
      </c>
      <c r="AB155" s="16">
        <v>154</v>
      </c>
      <c r="AC155" s="8" t="s">
        <v>564</v>
      </c>
    </row>
    <row r="156" spans="26:29" x14ac:dyDescent="0.25">
      <c r="Z156" s="16">
        <v>153</v>
      </c>
      <c r="AA156" s="10" t="s">
        <v>589</v>
      </c>
      <c r="AB156" s="16">
        <v>155</v>
      </c>
      <c r="AC156" s="8" t="s">
        <v>566</v>
      </c>
    </row>
    <row r="157" spans="26:29" x14ac:dyDescent="0.25">
      <c r="Z157" s="16">
        <v>154</v>
      </c>
      <c r="AA157" s="10" t="s">
        <v>1045</v>
      </c>
      <c r="AB157" s="16">
        <v>156</v>
      </c>
      <c r="AC157" s="87" t="s">
        <v>568</v>
      </c>
    </row>
    <row r="158" spans="26:29" x14ac:dyDescent="0.25">
      <c r="Z158" s="16">
        <v>155</v>
      </c>
      <c r="AA158" s="10" t="s">
        <v>1046</v>
      </c>
      <c r="AB158" s="16">
        <v>157</v>
      </c>
      <c r="AC158" s="8" t="s">
        <v>570</v>
      </c>
    </row>
    <row r="159" spans="26:29" x14ac:dyDescent="0.25">
      <c r="Z159" s="16">
        <v>156</v>
      </c>
      <c r="AA159" s="10" t="s">
        <v>1047</v>
      </c>
      <c r="AB159" s="16">
        <v>158</v>
      </c>
      <c r="AC159" s="10" t="s">
        <v>1062</v>
      </c>
    </row>
    <row r="160" spans="26:29" x14ac:dyDescent="0.25">
      <c r="Z160" s="16">
        <v>157</v>
      </c>
      <c r="AA160" s="10" t="s">
        <v>591</v>
      </c>
      <c r="AB160" s="16">
        <v>159</v>
      </c>
      <c r="AC160" s="10" t="s">
        <v>1063</v>
      </c>
    </row>
    <row r="161" spans="26:29" x14ac:dyDescent="0.25">
      <c r="Z161" s="16">
        <v>158</v>
      </c>
      <c r="AA161" s="10" t="s">
        <v>593</v>
      </c>
      <c r="AB161" s="16">
        <v>160</v>
      </c>
      <c r="AC161" s="10" t="s">
        <v>1064</v>
      </c>
    </row>
    <row r="162" spans="26:29" x14ac:dyDescent="0.25">
      <c r="Z162" s="16">
        <v>159</v>
      </c>
      <c r="AA162" s="10" t="s">
        <v>595</v>
      </c>
      <c r="AB162" s="16">
        <v>161</v>
      </c>
      <c r="AC162" s="10" t="s">
        <v>1065</v>
      </c>
    </row>
    <row r="163" spans="26:29" x14ac:dyDescent="0.25">
      <c r="Z163" s="16">
        <v>160</v>
      </c>
      <c r="AA163" s="8" t="s">
        <v>1048</v>
      </c>
      <c r="AB163" s="16">
        <v>162</v>
      </c>
      <c r="AC163" s="10" t="s">
        <v>1394</v>
      </c>
    </row>
    <row r="164" spans="26:29" x14ac:dyDescent="0.25">
      <c r="Z164" s="16">
        <v>161</v>
      </c>
      <c r="AA164" s="8" t="s">
        <v>1049</v>
      </c>
      <c r="AB164" s="16">
        <v>163</v>
      </c>
      <c r="AC164" s="10" t="s">
        <v>1395</v>
      </c>
    </row>
    <row r="165" spans="26:29" x14ac:dyDescent="0.25">
      <c r="Z165" s="16">
        <v>162</v>
      </c>
      <c r="AA165" s="8" t="s">
        <v>1050</v>
      </c>
      <c r="AB165" s="177">
        <v>164</v>
      </c>
      <c r="AC165" s="10" t="s">
        <v>1396</v>
      </c>
    </row>
    <row r="166" spans="26:29" x14ac:dyDescent="0.25">
      <c r="Z166" s="16">
        <v>163</v>
      </c>
      <c r="AA166" s="8" t="s">
        <v>1051</v>
      </c>
      <c r="AB166" s="177">
        <v>165</v>
      </c>
      <c r="AC166" s="10" t="s">
        <v>572</v>
      </c>
    </row>
    <row r="167" spans="26:29" x14ac:dyDescent="0.25">
      <c r="Z167" s="16">
        <v>164</v>
      </c>
      <c r="AA167" s="8" t="s">
        <v>1052</v>
      </c>
      <c r="AB167" s="177">
        <v>166</v>
      </c>
      <c r="AC167" s="87" t="s">
        <v>574</v>
      </c>
    </row>
    <row r="168" spans="26:29" x14ac:dyDescent="0.25">
      <c r="Z168" s="16">
        <v>165</v>
      </c>
      <c r="AA168" s="8"/>
      <c r="AB168" s="177">
        <v>167</v>
      </c>
      <c r="AC168" s="8" t="s">
        <v>576</v>
      </c>
    </row>
    <row r="169" spans="26:29" x14ac:dyDescent="0.25">
      <c r="Z169" s="16">
        <v>166</v>
      </c>
      <c r="AA169" s="8"/>
      <c r="AB169" s="177">
        <v>168</v>
      </c>
      <c r="AC169" s="10" t="s">
        <v>578</v>
      </c>
    </row>
    <row r="170" spans="26:29" x14ac:dyDescent="0.25">
      <c r="Z170" s="16">
        <v>167</v>
      </c>
      <c r="AA170" s="8"/>
      <c r="AB170" s="177">
        <v>169</v>
      </c>
      <c r="AC170" s="10" t="s">
        <v>580</v>
      </c>
    </row>
    <row r="171" spans="26:29" x14ac:dyDescent="0.25">
      <c r="AA171" s="8"/>
      <c r="AB171" s="177">
        <v>170</v>
      </c>
      <c r="AC171" s="10" t="s">
        <v>582</v>
      </c>
    </row>
    <row r="172" spans="26:29" x14ac:dyDescent="0.25">
      <c r="AA172" s="8"/>
      <c r="AB172" s="177">
        <v>171</v>
      </c>
      <c r="AC172" s="8" t="s">
        <v>584</v>
      </c>
    </row>
    <row r="173" spans="26:29" x14ac:dyDescent="0.25">
      <c r="AA173" s="8"/>
      <c r="AB173" s="177">
        <v>172</v>
      </c>
      <c r="AC173" s="10" t="s">
        <v>586</v>
      </c>
    </row>
    <row r="174" spans="26:29" x14ac:dyDescent="0.25">
      <c r="AA174" s="8"/>
      <c r="AB174" s="177">
        <v>173</v>
      </c>
      <c r="AC174" s="10" t="s">
        <v>588</v>
      </c>
    </row>
    <row r="175" spans="26:29" x14ac:dyDescent="0.25">
      <c r="AA175" s="8"/>
      <c r="AB175" s="177">
        <v>174</v>
      </c>
      <c r="AC175" s="8" t="s">
        <v>590</v>
      </c>
    </row>
    <row r="176" spans="26:29" x14ac:dyDescent="0.25">
      <c r="AB176" s="177">
        <v>175</v>
      </c>
      <c r="AC176" s="8" t="s">
        <v>592</v>
      </c>
    </row>
    <row r="177" spans="28:29" x14ac:dyDescent="0.25">
      <c r="AB177" s="177">
        <v>176</v>
      </c>
      <c r="AC177" s="8" t="s">
        <v>594</v>
      </c>
    </row>
    <row r="178" spans="28:29" x14ac:dyDescent="0.25">
      <c r="AB178" s="177">
        <v>177</v>
      </c>
      <c r="AC178" s="8">
        <v>18003</v>
      </c>
    </row>
    <row r="179" spans="28:29" x14ac:dyDescent="0.25">
      <c r="AB179" s="177">
        <v>178</v>
      </c>
      <c r="AC179" s="8">
        <v>18004</v>
      </c>
    </row>
    <row r="180" spans="28:29" x14ac:dyDescent="0.25">
      <c r="AB180" s="177">
        <v>179</v>
      </c>
      <c r="AC180" s="8">
        <v>18005</v>
      </c>
    </row>
    <row r="181" spans="28:29" x14ac:dyDescent="0.25">
      <c r="AB181" s="177">
        <v>180</v>
      </c>
      <c r="AC181" s="8" t="s">
        <v>596</v>
      </c>
    </row>
    <row r="182" spans="28:29" x14ac:dyDescent="0.25">
      <c r="AB182" s="177">
        <v>181</v>
      </c>
      <c r="AC182" s="8" t="s">
        <v>597</v>
      </c>
    </row>
    <row r="183" spans="28:29" x14ac:dyDescent="0.25">
      <c r="AB183" s="177">
        <v>182</v>
      </c>
      <c r="AC183" s="10" t="s">
        <v>598</v>
      </c>
    </row>
    <row r="184" spans="28:29" x14ac:dyDescent="0.25">
      <c r="AB184" s="177">
        <v>183</v>
      </c>
      <c r="AC184" s="10" t="s">
        <v>599</v>
      </c>
    </row>
    <row r="185" spans="28:29" x14ac:dyDescent="0.25">
      <c r="AB185" s="177">
        <v>184</v>
      </c>
      <c r="AC185" s="10" t="s">
        <v>600</v>
      </c>
    </row>
    <row r="186" spans="28:29" x14ac:dyDescent="0.25">
      <c r="AB186" s="177">
        <v>185</v>
      </c>
      <c r="AC186" s="10" t="s">
        <v>601</v>
      </c>
    </row>
    <row r="187" spans="28:29" x14ac:dyDescent="0.25">
      <c r="AB187" s="177">
        <v>186</v>
      </c>
      <c r="AC187" s="10" t="s">
        <v>602</v>
      </c>
    </row>
    <row r="188" spans="28:29" x14ac:dyDescent="0.25">
      <c r="AB188" s="177">
        <v>187</v>
      </c>
      <c r="AC188" s="10" t="s">
        <v>603</v>
      </c>
    </row>
    <row r="189" spans="28:29" x14ac:dyDescent="0.25">
      <c r="AB189" s="177">
        <v>188</v>
      </c>
      <c r="AC189" s="10" t="s">
        <v>604</v>
      </c>
    </row>
    <row r="190" spans="28:29" x14ac:dyDescent="0.25">
      <c r="AB190" s="177">
        <v>189</v>
      </c>
      <c r="AC190" s="10" t="s">
        <v>605</v>
      </c>
    </row>
    <row r="191" spans="28:29" x14ac:dyDescent="0.25">
      <c r="AB191" s="177">
        <v>190</v>
      </c>
      <c r="AC191" s="10" t="s">
        <v>606</v>
      </c>
    </row>
    <row r="192" spans="28:29" x14ac:dyDescent="0.25">
      <c r="AB192" s="177">
        <v>191</v>
      </c>
      <c r="AC192" s="87" t="s">
        <v>1066</v>
      </c>
    </row>
    <row r="193" spans="28:29" x14ac:dyDescent="0.25">
      <c r="AB193" s="177">
        <v>192</v>
      </c>
      <c r="AC193" s="8" t="s">
        <v>1067</v>
      </c>
    </row>
    <row r="194" spans="28:29" x14ac:dyDescent="0.25">
      <c r="AB194" s="177">
        <v>193</v>
      </c>
      <c r="AC194" s="8" t="s">
        <v>1068</v>
      </c>
    </row>
    <row r="195" spans="28:29" x14ac:dyDescent="0.25">
      <c r="AB195" s="177">
        <v>194</v>
      </c>
      <c r="AC195" s="8" t="s">
        <v>1069</v>
      </c>
    </row>
    <row r="196" spans="28:29" x14ac:dyDescent="0.25">
      <c r="AB196" s="177">
        <v>195</v>
      </c>
      <c r="AC196" s="10" t="s">
        <v>1070</v>
      </c>
    </row>
    <row r="197" spans="28:29" x14ac:dyDescent="0.25">
      <c r="AB197" s="177">
        <v>196</v>
      </c>
      <c r="AC197" s="10" t="s">
        <v>1071</v>
      </c>
    </row>
    <row r="198" spans="28:29" x14ac:dyDescent="0.25">
      <c r="AB198" s="177">
        <v>197</v>
      </c>
      <c r="AC198" s="8" t="s">
        <v>1397</v>
      </c>
    </row>
    <row r="199" spans="28:29" x14ac:dyDescent="0.25">
      <c r="AB199" s="177">
        <v>198</v>
      </c>
      <c r="AC199" s="8" t="s">
        <v>1398</v>
      </c>
    </row>
    <row r="200" spans="28:29" x14ac:dyDescent="0.25">
      <c r="AB200" s="177">
        <v>199</v>
      </c>
      <c r="AC200" s="8" t="s">
        <v>1399</v>
      </c>
    </row>
    <row r="201" spans="28:29" x14ac:dyDescent="0.25">
      <c r="AB201" s="177">
        <v>200</v>
      </c>
      <c r="AC201" s="8" t="s">
        <v>1400</v>
      </c>
    </row>
    <row r="202" spans="28:29" x14ac:dyDescent="0.25">
      <c r="AB202" s="177">
        <v>201</v>
      </c>
      <c r="AC202" s="8" t="s">
        <v>1401</v>
      </c>
    </row>
    <row r="203" spans="28:29" x14ac:dyDescent="0.25">
      <c r="AB203" s="177">
        <v>202</v>
      </c>
      <c r="AC203" s="8" t="s">
        <v>1402</v>
      </c>
    </row>
    <row r="204" spans="28:29" x14ac:dyDescent="0.25">
      <c r="AB204" s="177">
        <v>203</v>
      </c>
      <c r="AC204" s="8" t="s">
        <v>1403</v>
      </c>
    </row>
    <row r="205" spans="28:29" x14ac:dyDescent="0.25">
      <c r="AB205" s="177">
        <v>204</v>
      </c>
      <c r="AC205" s="8" t="s">
        <v>1404</v>
      </c>
    </row>
    <row r="206" spans="28:29" x14ac:dyDescent="0.25">
      <c r="AB206" s="102">
        <v>205</v>
      </c>
      <c r="AC206" s="8"/>
    </row>
  </sheetData>
  <customSheetViews>
    <customSheetView guid="{DB97C071-4A01-41DE-B691-CC849386F6BE}" scale="130">
      <pane ySplit="1" topLeftCell="A2" activePane="bottomLeft" state="frozen"/>
      <selection pane="bottomLeft" sqref="A1:I47"/>
      <pageMargins left="0" right="0" top="0" bottom="0" header="0" footer="0"/>
      <pageSetup paperSize="9" orientation="portrait" r:id="rId1"/>
    </customSheetView>
  </customSheetViews>
  <mergeCells count="72">
    <mergeCell ref="N35:V35"/>
    <mergeCell ref="N41:O41"/>
    <mergeCell ref="N42:O42"/>
    <mergeCell ref="N36:O36"/>
    <mergeCell ref="N37:O37"/>
    <mergeCell ref="N38:O38"/>
    <mergeCell ref="N39:O39"/>
    <mergeCell ref="N40:O40"/>
    <mergeCell ref="L1:T1"/>
    <mergeCell ref="M21:M22"/>
    <mergeCell ref="N21:N22"/>
    <mergeCell ref="O21:O22"/>
    <mergeCell ref="P21:P22"/>
    <mergeCell ref="Q21:Q22"/>
    <mergeCell ref="R21:R22"/>
    <mergeCell ref="S21:S22"/>
    <mergeCell ref="T21:T22"/>
    <mergeCell ref="L21:L22"/>
    <mergeCell ref="F42:H42"/>
    <mergeCell ref="F43:H43"/>
    <mergeCell ref="F44:H44"/>
    <mergeCell ref="F45:H45"/>
    <mergeCell ref="F46:H46"/>
    <mergeCell ref="F41:H41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29:H29"/>
    <mergeCell ref="F19:H19"/>
    <mergeCell ref="R30:T30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M27:P27"/>
    <mergeCell ref="S29:T29"/>
    <mergeCell ref="F16:H16"/>
    <mergeCell ref="R27:T27"/>
    <mergeCell ref="F17:H17"/>
    <mergeCell ref="R28:T28"/>
    <mergeCell ref="F18:H18"/>
    <mergeCell ref="F15:H15"/>
    <mergeCell ref="A4:B4"/>
    <mergeCell ref="C4:I4"/>
    <mergeCell ref="C6:H6"/>
    <mergeCell ref="C7:H7"/>
    <mergeCell ref="C8:D8"/>
    <mergeCell ref="C9:D9"/>
    <mergeCell ref="C10:D10"/>
    <mergeCell ref="C11:D11"/>
    <mergeCell ref="G11:H11"/>
    <mergeCell ref="G12:H12"/>
    <mergeCell ref="D13:F13"/>
    <mergeCell ref="A1:H1"/>
    <mergeCell ref="A2:B2"/>
    <mergeCell ref="C2:E2"/>
    <mergeCell ref="G2:I2"/>
    <mergeCell ref="A3:B3"/>
    <mergeCell ref="C3:I3"/>
  </mergeCells>
  <dataValidations count="1">
    <dataValidation type="list" allowBlank="1" showInputMessage="1" showErrorMessage="1" sqref="B6">
      <formula1>Категория</formula1>
    </dataValidation>
  </dataValidations>
  <hyperlinks>
    <hyperlink ref="C3" r:id="rId2" display="8-910-940-30-86/andy75077@yandex.ru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"/>
  <sheetViews>
    <sheetView zoomScale="130" zoomScaleNormal="130" workbookViewId="0">
      <pane ySplit="1" topLeftCell="A2" activePane="bottomLeft" state="frozen"/>
      <selection pane="bottomLeft" sqref="A1:G1"/>
    </sheetView>
  </sheetViews>
  <sheetFormatPr defaultRowHeight="15" x14ac:dyDescent="0.25"/>
  <cols>
    <col min="1" max="1" width="8.140625" customWidth="1"/>
    <col min="8" max="8" width="11.7109375" customWidth="1"/>
    <col min="9" max="9" width="21.5703125" customWidth="1"/>
    <col min="10" max="10" width="38" customWidth="1"/>
    <col min="11" max="12" width="7.7109375" customWidth="1"/>
    <col min="13" max="13" width="10.28515625" bestFit="1" customWidth="1"/>
    <col min="14" max="14" width="11.7109375" bestFit="1" customWidth="1"/>
    <col min="15" max="19" width="7.7109375" customWidth="1"/>
    <col min="20" max="20" width="7" bestFit="1" customWidth="1"/>
    <col min="21" max="24" width="10.7109375" customWidth="1"/>
  </cols>
  <sheetData>
    <row r="1" spans="1:24" ht="19.5" thickBot="1" x14ac:dyDescent="0.35">
      <c r="A1" s="247" t="s">
        <v>1012</v>
      </c>
      <c r="B1" s="248"/>
      <c r="C1" s="248"/>
      <c r="D1" s="248"/>
      <c r="E1" s="248"/>
      <c r="F1" s="248"/>
      <c r="G1" s="248"/>
      <c r="H1" s="3"/>
      <c r="J1" s="239" t="s">
        <v>608</v>
      </c>
      <c r="K1" s="235"/>
      <c r="L1" s="235"/>
      <c r="M1" s="235"/>
      <c r="N1" s="235"/>
      <c r="O1" s="235"/>
      <c r="P1" s="235"/>
      <c r="Q1" s="236"/>
      <c r="R1" s="88"/>
      <c r="S1" s="88"/>
      <c r="T1" s="45"/>
      <c r="U1" s="253" t="s">
        <v>609</v>
      </c>
      <c r="V1" s="253"/>
      <c r="W1" s="253" t="s">
        <v>610</v>
      </c>
      <c r="X1" s="253"/>
    </row>
    <row r="2" spans="1:24" ht="18.75" x14ac:dyDescent="0.3">
      <c r="A2" s="249" t="s">
        <v>8</v>
      </c>
      <c r="B2" s="191"/>
      <c r="C2" s="192"/>
      <c r="D2" s="192"/>
      <c r="E2" s="192"/>
      <c r="F2" s="6" t="s">
        <v>9</v>
      </c>
      <c r="G2" s="193" t="s">
        <v>10</v>
      </c>
      <c r="H2" s="250"/>
      <c r="J2" s="97"/>
      <c r="K2" s="254" t="s">
        <v>611</v>
      </c>
      <c r="L2" s="255"/>
      <c r="M2" s="46" t="s">
        <v>17</v>
      </c>
      <c r="N2" s="254" t="s">
        <v>612</v>
      </c>
      <c r="O2" s="255"/>
      <c r="P2" s="254" t="s">
        <v>613</v>
      </c>
      <c r="Q2" s="255"/>
      <c r="R2" s="254" t="s">
        <v>614</v>
      </c>
      <c r="S2" s="256"/>
      <c r="T2" s="45"/>
      <c r="U2" s="97" t="s">
        <v>615</v>
      </c>
      <c r="V2" s="97" t="s">
        <v>616</v>
      </c>
      <c r="W2" s="97" t="s">
        <v>615</v>
      </c>
      <c r="X2" s="97" t="s">
        <v>616</v>
      </c>
    </row>
    <row r="3" spans="1:24" x14ac:dyDescent="0.25">
      <c r="A3" s="251" t="s">
        <v>23</v>
      </c>
      <c r="B3" s="196"/>
      <c r="C3" s="197" t="s">
        <v>24</v>
      </c>
      <c r="D3" s="198"/>
      <c r="E3" s="198"/>
      <c r="F3" s="198"/>
      <c r="G3" s="198"/>
      <c r="H3" s="252"/>
      <c r="J3" s="2"/>
      <c r="K3" s="97" t="s">
        <v>11</v>
      </c>
      <c r="L3" s="239" t="s">
        <v>12</v>
      </c>
      <c r="M3" s="236"/>
      <c r="N3" s="97" t="s">
        <v>11</v>
      </c>
      <c r="O3" s="97" t="s">
        <v>12</v>
      </c>
      <c r="P3" s="97" t="s">
        <v>11</v>
      </c>
      <c r="Q3" s="97" t="s">
        <v>12</v>
      </c>
      <c r="R3" s="97" t="s">
        <v>11</v>
      </c>
      <c r="S3" s="97" t="s">
        <v>12</v>
      </c>
      <c r="T3" s="29"/>
      <c r="U3" s="30">
        <v>1000</v>
      </c>
      <c r="V3" s="30" t="s">
        <v>617</v>
      </c>
      <c r="W3" s="30" t="s">
        <v>618</v>
      </c>
      <c r="X3" s="30" t="s">
        <v>619</v>
      </c>
    </row>
    <row r="4" spans="1:24" ht="15.75" thickBot="1" x14ac:dyDescent="0.3">
      <c r="A4" s="243" t="s">
        <v>31</v>
      </c>
      <c r="B4" s="202"/>
      <c r="C4" s="203">
        <f ca="1">NOW()</f>
        <v>44166.732085185184</v>
      </c>
      <c r="D4" s="204"/>
      <c r="E4" s="204"/>
      <c r="F4" s="204"/>
      <c r="G4" s="204"/>
      <c r="H4" s="244"/>
      <c r="J4" s="2" t="s">
        <v>620</v>
      </c>
      <c r="K4" s="97">
        <v>5300</v>
      </c>
      <c r="L4" s="97">
        <v>5840</v>
      </c>
      <c r="M4" s="30" t="s">
        <v>1455</v>
      </c>
      <c r="N4" s="97">
        <v>5840</v>
      </c>
      <c r="O4" s="97">
        <v>6390</v>
      </c>
      <c r="P4" s="97">
        <v>7190</v>
      </c>
      <c r="Q4" s="97">
        <v>7740</v>
      </c>
      <c r="R4" s="97">
        <v>7740</v>
      </c>
      <c r="S4" s="97">
        <v>8290</v>
      </c>
      <c r="T4" s="29"/>
      <c r="U4" s="30">
        <v>1001</v>
      </c>
      <c r="V4" s="30" t="s">
        <v>621</v>
      </c>
      <c r="W4" s="30" t="s">
        <v>622</v>
      </c>
      <c r="X4" s="30" t="s">
        <v>623</v>
      </c>
    </row>
    <row r="5" spans="1:24" x14ac:dyDescent="0.25">
      <c r="J5" s="2" t="s">
        <v>624</v>
      </c>
      <c r="K5" s="97">
        <v>19170</v>
      </c>
      <c r="L5" s="97">
        <v>19720</v>
      </c>
      <c r="M5" s="30" t="s">
        <v>1455</v>
      </c>
      <c r="N5" s="97">
        <v>19720</v>
      </c>
      <c r="O5" s="97">
        <v>20270</v>
      </c>
      <c r="P5" s="97">
        <v>20340</v>
      </c>
      <c r="Q5" s="97">
        <v>20890</v>
      </c>
      <c r="R5" s="97">
        <v>24600</v>
      </c>
      <c r="S5" s="97">
        <v>25150</v>
      </c>
      <c r="T5" s="29"/>
      <c r="U5" s="30">
        <v>1002</v>
      </c>
      <c r="V5" s="48" t="s">
        <v>625</v>
      </c>
      <c r="W5" s="30" t="s">
        <v>626</v>
      </c>
      <c r="X5" s="30" t="s">
        <v>627</v>
      </c>
    </row>
    <row r="6" spans="1:24" x14ac:dyDescent="0.25">
      <c r="A6" t="s">
        <v>628</v>
      </c>
      <c r="B6" s="175"/>
      <c r="C6" s="245"/>
      <c r="D6" s="245"/>
      <c r="E6" s="245"/>
      <c r="F6" s="245"/>
      <c r="G6" s="245"/>
      <c r="J6" s="2" t="s">
        <v>629</v>
      </c>
      <c r="K6" s="97"/>
      <c r="L6" s="97"/>
      <c r="M6" s="30"/>
      <c r="N6" s="239" t="s">
        <v>1456</v>
      </c>
      <c r="O6" s="236"/>
      <c r="P6" s="239" t="s">
        <v>1457</v>
      </c>
      <c r="Q6" s="236"/>
      <c r="R6" s="97"/>
      <c r="S6" s="97"/>
      <c r="T6" s="29"/>
      <c r="U6" s="30">
        <v>1011</v>
      </c>
      <c r="V6" s="30" t="s">
        <v>630</v>
      </c>
      <c r="W6" s="30" t="s">
        <v>631</v>
      </c>
      <c r="X6" s="30" t="s">
        <v>632</v>
      </c>
    </row>
    <row r="7" spans="1:24" x14ac:dyDescent="0.25">
      <c r="A7" t="s">
        <v>633</v>
      </c>
      <c r="B7" s="176" t="s">
        <v>11</v>
      </c>
      <c r="C7" s="246"/>
      <c r="D7" s="246"/>
      <c r="E7" s="246"/>
      <c r="F7" s="246"/>
      <c r="G7" s="246"/>
      <c r="J7" s="2" t="s">
        <v>634</v>
      </c>
      <c r="K7" s="97"/>
      <c r="L7" s="97"/>
      <c r="M7" s="30"/>
      <c r="N7" s="239" t="s">
        <v>1458</v>
      </c>
      <c r="O7" s="236"/>
      <c r="P7" s="239" t="s">
        <v>1459</v>
      </c>
      <c r="Q7" s="236"/>
      <c r="R7" s="97"/>
      <c r="S7" s="97"/>
      <c r="T7" s="29"/>
      <c r="U7" s="30">
        <v>1013</v>
      </c>
      <c r="V7" s="30" t="s">
        <v>635</v>
      </c>
      <c r="W7" s="30" t="s">
        <v>636</v>
      </c>
      <c r="X7" s="30" t="s">
        <v>637</v>
      </c>
    </row>
    <row r="8" spans="1:24" x14ac:dyDescent="0.25">
      <c r="A8" t="s">
        <v>638</v>
      </c>
      <c r="C8" s="207"/>
      <c r="D8" s="207"/>
      <c r="J8" s="2" t="s">
        <v>639</v>
      </c>
      <c r="K8" s="47">
        <v>1590</v>
      </c>
      <c r="L8" s="97">
        <v>1700</v>
      </c>
      <c r="M8" s="30" t="s">
        <v>1460</v>
      </c>
      <c r="N8" s="97"/>
      <c r="O8" s="97"/>
      <c r="P8" s="97"/>
      <c r="Q8" s="97"/>
      <c r="R8" s="97"/>
      <c r="S8" s="97"/>
      <c r="T8" s="29"/>
      <c r="U8" s="30">
        <v>1014</v>
      </c>
      <c r="V8" s="30" t="s">
        <v>640</v>
      </c>
      <c r="W8" s="30" t="s">
        <v>641</v>
      </c>
      <c r="X8" s="30" t="s">
        <v>642</v>
      </c>
    </row>
    <row r="9" spans="1:24" x14ac:dyDescent="0.25">
      <c r="A9" t="s">
        <v>59</v>
      </c>
      <c r="C9" s="208"/>
      <c r="D9" s="208"/>
      <c r="J9" s="2" t="s">
        <v>643</v>
      </c>
      <c r="K9" s="97">
        <v>1980</v>
      </c>
      <c r="L9" s="97">
        <v>2100</v>
      </c>
      <c r="M9" s="30" t="s">
        <v>1461</v>
      </c>
      <c r="N9" s="97"/>
      <c r="O9" s="97"/>
      <c r="P9" s="97"/>
      <c r="Q9" s="97"/>
      <c r="R9" s="97"/>
      <c r="S9" s="97"/>
      <c r="T9" s="29"/>
      <c r="U9" s="30">
        <v>1015</v>
      </c>
      <c r="V9" s="30" t="s">
        <v>644</v>
      </c>
      <c r="W9" s="30" t="s">
        <v>645</v>
      </c>
      <c r="X9" s="30" t="s">
        <v>642</v>
      </c>
    </row>
    <row r="10" spans="1:24" x14ac:dyDescent="0.25">
      <c r="A10" t="s">
        <v>66</v>
      </c>
      <c r="C10" s="240"/>
      <c r="D10" s="240"/>
      <c r="J10" s="2" t="s">
        <v>646</v>
      </c>
      <c r="K10" s="97">
        <v>1980</v>
      </c>
      <c r="L10" s="97">
        <v>2210</v>
      </c>
      <c r="M10" s="30" t="s">
        <v>1462</v>
      </c>
      <c r="N10" s="97"/>
      <c r="O10" s="97"/>
      <c r="P10" s="97"/>
      <c r="Q10" s="97"/>
      <c r="R10" s="97"/>
      <c r="S10" s="97"/>
      <c r="T10" s="29"/>
      <c r="U10" s="30">
        <v>1019</v>
      </c>
      <c r="V10" s="30" t="s">
        <v>647</v>
      </c>
      <c r="W10" s="30" t="s">
        <v>648</v>
      </c>
      <c r="X10" s="30" t="s">
        <v>649</v>
      </c>
    </row>
    <row r="11" spans="1:24" x14ac:dyDescent="0.25">
      <c r="A11" t="s">
        <v>82</v>
      </c>
      <c r="C11" s="207"/>
      <c r="D11" s="207"/>
      <c r="G11" s="100" t="s">
        <v>83</v>
      </c>
      <c r="J11" s="2" t="s">
        <v>650</v>
      </c>
      <c r="K11" s="97">
        <v>800</v>
      </c>
      <c r="L11" s="97">
        <v>910</v>
      </c>
      <c r="M11" s="30" t="s">
        <v>1342</v>
      </c>
      <c r="N11" s="97">
        <v>1030</v>
      </c>
      <c r="O11" s="97">
        <v>1140</v>
      </c>
      <c r="P11" s="97">
        <v>1290</v>
      </c>
      <c r="Q11" s="97">
        <v>1400</v>
      </c>
      <c r="R11" s="97">
        <v>1520</v>
      </c>
      <c r="S11" s="97">
        <v>1630</v>
      </c>
      <c r="T11" s="29"/>
      <c r="U11" s="30">
        <v>1020</v>
      </c>
      <c r="V11" s="30" t="s">
        <v>651</v>
      </c>
      <c r="W11" s="30" t="s">
        <v>652</v>
      </c>
      <c r="X11" s="30" t="s">
        <v>653</v>
      </c>
    </row>
    <row r="12" spans="1:24" x14ac:dyDescent="0.25">
      <c r="A12" t="s">
        <v>91</v>
      </c>
      <c r="C12" s="94"/>
      <c r="D12" s="98"/>
      <c r="G12" s="101" t="s">
        <v>92</v>
      </c>
      <c r="J12" s="2" t="s">
        <v>134</v>
      </c>
      <c r="K12" s="97">
        <v>1320</v>
      </c>
      <c r="L12" s="97">
        <v>1540</v>
      </c>
      <c r="M12" s="30" t="s">
        <v>1343</v>
      </c>
      <c r="N12" s="97">
        <v>1540</v>
      </c>
      <c r="O12" s="97">
        <v>1760</v>
      </c>
      <c r="P12" s="97">
        <v>1780</v>
      </c>
      <c r="Q12" s="97">
        <v>2000</v>
      </c>
      <c r="R12" s="97">
        <v>2160</v>
      </c>
      <c r="S12" s="97">
        <v>2380</v>
      </c>
      <c r="T12" s="29"/>
      <c r="U12" s="30">
        <v>1024</v>
      </c>
      <c r="V12" s="30" t="s">
        <v>654</v>
      </c>
      <c r="W12" s="30" t="s">
        <v>655</v>
      </c>
      <c r="X12" s="30" t="s">
        <v>656</v>
      </c>
    </row>
    <row r="13" spans="1:24" x14ac:dyDescent="0.25">
      <c r="A13" t="s">
        <v>119</v>
      </c>
      <c r="C13" s="11"/>
      <c r="D13" s="241"/>
      <c r="E13" s="241"/>
      <c r="F13" s="241"/>
      <c r="J13" s="2" t="s">
        <v>657</v>
      </c>
      <c r="K13" s="97">
        <v>800</v>
      </c>
      <c r="L13" s="97">
        <v>900</v>
      </c>
      <c r="M13" s="30" t="s">
        <v>1344</v>
      </c>
      <c r="N13" s="97">
        <v>1020</v>
      </c>
      <c r="O13" s="97">
        <v>1130</v>
      </c>
      <c r="P13" s="97">
        <v>1260</v>
      </c>
      <c r="Q13" s="97">
        <v>1370</v>
      </c>
      <c r="R13" s="97">
        <v>1530</v>
      </c>
      <c r="S13" s="97">
        <v>1640</v>
      </c>
      <c r="T13" s="29"/>
      <c r="U13" s="30">
        <v>1034</v>
      </c>
      <c r="V13" s="30" t="s">
        <v>658</v>
      </c>
      <c r="W13" s="30" t="s">
        <v>659</v>
      </c>
      <c r="X13" s="30" t="s">
        <v>660</v>
      </c>
    </row>
    <row r="14" spans="1:24" x14ac:dyDescent="0.25">
      <c r="J14" s="2" t="s">
        <v>661</v>
      </c>
      <c r="K14" s="97">
        <v>1540</v>
      </c>
      <c r="L14" s="97">
        <v>1750</v>
      </c>
      <c r="M14" s="30" t="s">
        <v>1343</v>
      </c>
      <c r="N14" s="97">
        <v>1810</v>
      </c>
      <c r="O14" s="97">
        <v>1980</v>
      </c>
      <c r="P14" s="97">
        <v>2050</v>
      </c>
      <c r="Q14" s="97">
        <v>2210</v>
      </c>
      <c r="R14" s="97">
        <v>2500</v>
      </c>
      <c r="S14" s="97">
        <v>2660</v>
      </c>
      <c r="T14" s="29"/>
      <c r="U14" s="30">
        <v>3007</v>
      </c>
      <c r="V14" s="30" t="s">
        <v>662</v>
      </c>
      <c r="W14" s="30" t="s">
        <v>663</v>
      </c>
      <c r="X14" s="30" t="s">
        <v>664</v>
      </c>
    </row>
    <row r="15" spans="1:24" x14ac:dyDescent="0.25">
      <c r="A15" s="99" t="s">
        <v>115</v>
      </c>
      <c r="B15" s="42" t="s">
        <v>116</v>
      </c>
      <c r="C15" s="42" t="s">
        <v>117</v>
      </c>
      <c r="D15" s="42" t="s">
        <v>118</v>
      </c>
      <c r="E15" s="42" t="s">
        <v>0</v>
      </c>
      <c r="F15" s="242" t="s">
        <v>119</v>
      </c>
      <c r="G15" s="237"/>
      <c r="H15" s="236"/>
      <c r="J15" s="2" t="s">
        <v>665</v>
      </c>
      <c r="K15" s="97">
        <v>2250</v>
      </c>
      <c r="L15" s="97">
        <v>2520</v>
      </c>
      <c r="M15" s="30" t="s">
        <v>1343</v>
      </c>
      <c r="N15" s="97">
        <v>2490</v>
      </c>
      <c r="O15" s="97">
        <v>2760</v>
      </c>
      <c r="P15" s="97">
        <v>2720</v>
      </c>
      <c r="Q15" s="97">
        <v>2990</v>
      </c>
      <c r="R15" s="97">
        <v>3290</v>
      </c>
      <c r="S15" s="97">
        <v>3560</v>
      </c>
      <c r="T15" s="29"/>
      <c r="U15" s="30">
        <v>3009</v>
      </c>
      <c r="V15" s="30" t="s">
        <v>666</v>
      </c>
      <c r="W15" s="30" t="s">
        <v>667</v>
      </c>
      <c r="X15" s="30" t="s">
        <v>668</v>
      </c>
    </row>
    <row r="16" spans="1:24" x14ac:dyDescent="0.25">
      <c r="A16" s="93">
        <v>1</v>
      </c>
      <c r="B16" s="2"/>
      <c r="C16" s="2"/>
      <c r="D16" s="2"/>
      <c r="E16" s="13">
        <f t="shared" ref="E16:E46" si="0">B16*C16*D16*0.000001</f>
        <v>0</v>
      </c>
      <c r="F16" s="239"/>
      <c r="G16" s="235"/>
      <c r="H16" s="236"/>
      <c r="J16" s="2" t="s">
        <v>669</v>
      </c>
      <c r="K16" s="97">
        <v>2650</v>
      </c>
      <c r="L16" s="97">
        <v>2870</v>
      </c>
      <c r="M16" s="30" t="s">
        <v>1343</v>
      </c>
      <c r="N16" s="97">
        <v>2880</v>
      </c>
      <c r="O16" s="97">
        <v>3100</v>
      </c>
      <c r="P16" s="97">
        <v>3110</v>
      </c>
      <c r="Q16" s="97">
        <v>3330</v>
      </c>
      <c r="R16" s="97">
        <v>3760</v>
      </c>
      <c r="S16" s="97">
        <v>3980</v>
      </c>
      <c r="T16" s="29"/>
      <c r="U16" s="30">
        <v>3012</v>
      </c>
      <c r="V16" s="30" t="s">
        <v>670</v>
      </c>
      <c r="W16" s="30" t="s">
        <v>671</v>
      </c>
      <c r="X16" s="30" t="s">
        <v>672</v>
      </c>
    </row>
    <row r="17" spans="1:24" x14ac:dyDescent="0.25">
      <c r="A17" s="93">
        <v>2</v>
      </c>
      <c r="B17" s="2"/>
      <c r="C17" s="2"/>
      <c r="D17" s="2"/>
      <c r="E17" s="13">
        <f t="shared" si="0"/>
        <v>0</v>
      </c>
      <c r="F17" s="239"/>
      <c r="G17" s="235"/>
      <c r="H17" s="236"/>
      <c r="J17" s="2" t="s">
        <v>673</v>
      </c>
      <c r="K17" s="97">
        <v>1190</v>
      </c>
      <c r="L17" s="97">
        <v>1460</v>
      </c>
      <c r="M17" s="30" t="s">
        <v>1343</v>
      </c>
      <c r="N17" s="97">
        <v>1420</v>
      </c>
      <c r="O17" s="97">
        <v>1700</v>
      </c>
      <c r="P17" s="97">
        <v>1650</v>
      </c>
      <c r="Q17" s="97">
        <v>1930</v>
      </c>
      <c r="R17" s="97">
        <v>2000</v>
      </c>
      <c r="S17" s="97">
        <v>2280</v>
      </c>
      <c r="T17" s="29"/>
      <c r="U17" s="30">
        <v>3014</v>
      </c>
      <c r="V17" s="30" t="s">
        <v>674</v>
      </c>
      <c r="W17" s="30" t="s">
        <v>675</v>
      </c>
      <c r="X17" s="30" t="s">
        <v>676</v>
      </c>
    </row>
    <row r="18" spans="1:24" x14ac:dyDescent="0.25">
      <c r="A18" s="93">
        <v>3</v>
      </c>
      <c r="B18" s="2"/>
      <c r="C18" s="2"/>
      <c r="D18" s="2"/>
      <c r="E18" s="13">
        <f t="shared" si="0"/>
        <v>0</v>
      </c>
      <c r="F18" s="239"/>
      <c r="G18" s="235"/>
      <c r="H18" s="236"/>
      <c r="J18" s="2" t="s">
        <v>677</v>
      </c>
      <c r="K18" s="97">
        <v>1320</v>
      </c>
      <c r="L18" s="97">
        <v>1540</v>
      </c>
      <c r="M18" s="30" t="s">
        <v>1343</v>
      </c>
      <c r="N18" s="97">
        <v>1540</v>
      </c>
      <c r="O18" s="97">
        <v>1760</v>
      </c>
      <c r="P18" s="97">
        <v>1780</v>
      </c>
      <c r="Q18" s="97">
        <v>2000</v>
      </c>
      <c r="R18" s="97">
        <v>2160</v>
      </c>
      <c r="S18" s="97">
        <v>2380</v>
      </c>
      <c r="T18" s="29"/>
      <c r="U18" s="30">
        <v>3015</v>
      </c>
      <c r="V18" s="30" t="s">
        <v>678</v>
      </c>
      <c r="W18" s="30" t="s">
        <v>679</v>
      </c>
      <c r="X18" s="30" t="s">
        <v>680</v>
      </c>
    </row>
    <row r="19" spans="1:24" x14ac:dyDescent="0.25">
      <c r="A19" s="93">
        <v>4</v>
      </c>
      <c r="B19" s="2"/>
      <c r="C19" s="2"/>
      <c r="D19" s="2"/>
      <c r="E19" s="13">
        <f t="shared" si="0"/>
        <v>0</v>
      </c>
      <c r="F19" s="239"/>
      <c r="G19" s="235"/>
      <c r="H19" s="236"/>
      <c r="J19" s="2" t="s">
        <v>681</v>
      </c>
      <c r="K19" s="97">
        <v>1190</v>
      </c>
      <c r="L19" s="97">
        <v>1300</v>
      </c>
      <c r="M19" s="30" t="s">
        <v>1342</v>
      </c>
      <c r="N19" s="97">
        <v>1420</v>
      </c>
      <c r="O19" s="97">
        <v>1530</v>
      </c>
      <c r="P19" s="97">
        <v>1650</v>
      </c>
      <c r="Q19" s="97">
        <v>1760</v>
      </c>
      <c r="R19" s="97">
        <v>2000</v>
      </c>
      <c r="S19" s="97">
        <v>2110</v>
      </c>
      <c r="U19" s="30">
        <v>3017</v>
      </c>
      <c r="V19" s="30" t="s">
        <v>682</v>
      </c>
      <c r="W19" s="30" t="s">
        <v>683</v>
      </c>
      <c r="X19" s="30" t="s">
        <v>684</v>
      </c>
    </row>
    <row r="20" spans="1:24" x14ac:dyDescent="0.25">
      <c r="A20" s="93">
        <v>5</v>
      </c>
      <c r="B20" s="2"/>
      <c r="C20" s="2"/>
      <c r="D20" s="2"/>
      <c r="E20" s="13">
        <f t="shared" si="0"/>
        <v>0</v>
      </c>
      <c r="F20" s="239"/>
      <c r="G20" s="235"/>
      <c r="H20" s="236"/>
      <c r="J20" s="2" t="s">
        <v>685</v>
      </c>
      <c r="K20" s="97">
        <v>1920</v>
      </c>
      <c r="L20" s="97">
        <v>2030</v>
      </c>
      <c r="M20" s="30" t="s">
        <v>1342</v>
      </c>
      <c r="N20" s="97">
        <v>2150</v>
      </c>
      <c r="O20" s="97">
        <v>2270</v>
      </c>
      <c r="P20" s="97">
        <v>2390</v>
      </c>
      <c r="Q20" s="97">
        <v>2500</v>
      </c>
      <c r="R20" s="97">
        <v>2890</v>
      </c>
      <c r="S20" s="97">
        <v>3000</v>
      </c>
      <c r="U20" s="30">
        <v>3018</v>
      </c>
      <c r="V20" s="30" t="s">
        <v>686</v>
      </c>
      <c r="W20" s="30" t="s">
        <v>687</v>
      </c>
      <c r="X20" s="30" t="s">
        <v>688</v>
      </c>
    </row>
    <row r="21" spans="1:24" x14ac:dyDescent="0.25">
      <c r="A21" s="93">
        <v>6</v>
      </c>
      <c r="B21" s="2"/>
      <c r="C21" s="2"/>
      <c r="D21" s="2"/>
      <c r="E21" s="13">
        <f t="shared" si="0"/>
        <v>0</v>
      </c>
      <c r="F21" s="239"/>
      <c r="G21" s="235"/>
      <c r="H21" s="236"/>
      <c r="U21" s="30">
        <v>3022</v>
      </c>
      <c r="V21" s="30" t="s">
        <v>689</v>
      </c>
      <c r="W21" s="30" t="s">
        <v>690</v>
      </c>
      <c r="X21" s="30" t="s">
        <v>691</v>
      </c>
    </row>
    <row r="22" spans="1:24" x14ac:dyDescent="0.25">
      <c r="A22" s="93">
        <v>7</v>
      </c>
      <c r="B22" s="2"/>
      <c r="C22" s="2"/>
      <c r="D22" s="2"/>
      <c r="E22" s="13">
        <f t="shared" si="0"/>
        <v>0</v>
      </c>
      <c r="F22" s="239"/>
      <c r="G22" s="235"/>
      <c r="H22" s="236"/>
      <c r="J22" t="s">
        <v>692</v>
      </c>
      <c r="U22" s="30">
        <v>3027</v>
      </c>
      <c r="V22" s="30" t="s">
        <v>693</v>
      </c>
      <c r="W22" s="30" t="s">
        <v>694</v>
      </c>
      <c r="X22" s="30" t="s">
        <v>695</v>
      </c>
    </row>
    <row r="23" spans="1:24" x14ac:dyDescent="0.25">
      <c r="A23" s="93">
        <v>8</v>
      </c>
      <c r="B23" s="2"/>
      <c r="C23" s="2"/>
      <c r="D23" s="2"/>
      <c r="E23" s="13">
        <f t="shared" si="0"/>
        <v>0</v>
      </c>
      <c r="F23" s="239"/>
      <c r="G23" s="235"/>
      <c r="H23" s="236"/>
      <c r="J23" t="s">
        <v>696</v>
      </c>
      <c r="K23" s="49" t="s">
        <v>1463</v>
      </c>
      <c r="L23" t="s">
        <v>1411</v>
      </c>
      <c r="U23" s="30">
        <v>4001</v>
      </c>
      <c r="V23" s="30" t="s">
        <v>697</v>
      </c>
      <c r="W23" s="30" t="s">
        <v>698</v>
      </c>
      <c r="X23" s="30" t="s">
        <v>699</v>
      </c>
    </row>
    <row r="24" spans="1:24" x14ac:dyDescent="0.25">
      <c r="A24" s="93">
        <v>9</v>
      </c>
      <c r="B24" s="2"/>
      <c r="C24" s="2"/>
      <c r="D24" s="2"/>
      <c r="E24" s="13">
        <f t="shared" si="0"/>
        <v>0</v>
      </c>
      <c r="F24" s="239"/>
      <c r="G24" s="235"/>
      <c r="H24" s="236"/>
      <c r="J24" t="s">
        <v>333</v>
      </c>
      <c r="K24" s="50" t="s">
        <v>1464</v>
      </c>
      <c r="U24" s="30">
        <v>4002</v>
      </c>
      <c r="V24" s="30" t="s">
        <v>700</v>
      </c>
      <c r="W24" s="30" t="s">
        <v>701</v>
      </c>
      <c r="X24" s="30" t="s">
        <v>702</v>
      </c>
    </row>
    <row r="25" spans="1:24" x14ac:dyDescent="0.25">
      <c r="A25" s="93">
        <v>10</v>
      </c>
      <c r="B25" s="2"/>
      <c r="C25" s="2"/>
      <c r="D25" s="2"/>
      <c r="E25" s="13">
        <f t="shared" si="0"/>
        <v>0</v>
      </c>
      <c r="F25" s="239"/>
      <c r="G25" s="235"/>
      <c r="H25" s="236"/>
      <c r="J25" t="s">
        <v>703</v>
      </c>
      <c r="K25" s="50" t="s">
        <v>1465</v>
      </c>
      <c r="U25" s="30">
        <v>4003</v>
      </c>
      <c r="V25" s="30" t="s">
        <v>704</v>
      </c>
      <c r="W25" s="30" t="s">
        <v>705</v>
      </c>
      <c r="X25" s="30" t="s">
        <v>706</v>
      </c>
    </row>
    <row r="26" spans="1:24" x14ac:dyDescent="0.25">
      <c r="A26" s="93">
        <v>11</v>
      </c>
      <c r="B26" s="2"/>
      <c r="C26" s="2"/>
      <c r="D26" s="2"/>
      <c r="E26" s="13">
        <f t="shared" si="0"/>
        <v>0</v>
      </c>
      <c r="F26" s="239"/>
      <c r="G26" s="235"/>
      <c r="H26" s="236"/>
      <c r="J26" t="s">
        <v>707</v>
      </c>
      <c r="K26" s="50" t="s">
        <v>1466</v>
      </c>
      <c r="U26" s="30">
        <v>4005</v>
      </c>
      <c r="V26" s="30" t="s">
        <v>708</v>
      </c>
      <c r="W26" s="30" t="s">
        <v>709</v>
      </c>
      <c r="X26" s="30" t="s">
        <v>710</v>
      </c>
    </row>
    <row r="27" spans="1:24" x14ac:dyDescent="0.25">
      <c r="A27" s="93">
        <v>12</v>
      </c>
      <c r="B27" s="2"/>
      <c r="C27" s="2"/>
      <c r="D27" s="2"/>
      <c r="E27" s="13">
        <f t="shared" si="0"/>
        <v>0</v>
      </c>
      <c r="F27" s="239"/>
      <c r="G27" s="235"/>
      <c r="H27" s="236"/>
      <c r="J27" t="s">
        <v>711</v>
      </c>
      <c r="K27" s="50" t="s">
        <v>1467</v>
      </c>
      <c r="U27" s="30">
        <v>4006</v>
      </c>
      <c r="V27" s="30" t="s">
        <v>712</v>
      </c>
      <c r="W27" s="30" t="s">
        <v>713</v>
      </c>
      <c r="X27" s="30" t="s">
        <v>714</v>
      </c>
    </row>
    <row r="28" spans="1:24" x14ac:dyDescent="0.25">
      <c r="A28" s="93">
        <v>13</v>
      </c>
      <c r="B28" s="2"/>
      <c r="C28" s="2"/>
      <c r="D28" s="2"/>
      <c r="E28" s="13">
        <f t="shared" si="0"/>
        <v>0</v>
      </c>
      <c r="F28" s="239"/>
      <c r="G28" s="235"/>
      <c r="H28" s="236"/>
      <c r="J28" t="s">
        <v>715</v>
      </c>
      <c r="K28" s="50" t="s">
        <v>1468</v>
      </c>
      <c r="U28" s="30">
        <v>4008</v>
      </c>
      <c r="V28" s="30" t="s">
        <v>716</v>
      </c>
      <c r="W28" s="30" t="s">
        <v>717</v>
      </c>
      <c r="X28" s="30" t="s">
        <v>718</v>
      </c>
    </row>
    <row r="29" spans="1:24" x14ac:dyDescent="0.25">
      <c r="A29" s="93">
        <v>14</v>
      </c>
      <c r="B29" s="2"/>
      <c r="C29" s="2"/>
      <c r="D29" s="2"/>
      <c r="E29" s="13">
        <f t="shared" si="0"/>
        <v>0</v>
      </c>
      <c r="F29" s="239"/>
      <c r="G29" s="235"/>
      <c r="H29" s="236"/>
      <c r="J29" t="s">
        <v>719</v>
      </c>
      <c r="K29" s="50"/>
      <c r="U29" s="30">
        <v>4009</v>
      </c>
      <c r="V29" s="30" t="s">
        <v>720</v>
      </c>
      <c r="W29" s="30" t="s">
        <v>721</v>
      </c>
      <c r="X29" s="30" t="s">
        <v>722</v>
      </c>
    </row>
    <row r="30" spans="1:24" x14ac:dyDescent="0.25">
      <c r="A30" s="93">
        <v>15</v>
      </c>
      <c r="B30" s="2"/>
      <c r="C30" s="2"/>
      <c r="D30" s="2"/>
      <c r="E30" s="13">
        <f t="shared" si="0"/>
        <v>0</v>
      </c>
      <c r="F30" s="239"/>
      <c r="G30" s="235"/>
      <c r="H30" s="236"/>
      <c r="J30" t="s">
        <v>723</v>
      </c>
      <c r="K30" s="50" t="s">
        <v>1470</v>
      </c>
      <c r="U30" s="30">
        <v>4010</v>
      </c>
      <c r="V30" s="30" t="s">
        <v>724</v>
      </c>
      <c r="W30" s="30" t="s">
        <v>725</v>
      </c>
      <c r="X30" s="30" t="s">
        <v>726</v>
      </c>
    </row>
    <row r="31" spans="1:24" x14ac:dyDescent="0.25">
      <c r="A31" s="93">
        <v>16</v>
      </c>
      <c r="B31" s="2"/>
      <c r="C31" s="2"/>
      <c r="D31" s="2"/>
      <c r="E31" s="13">
        <f t="shared" si="0"/>
        <v>0</v>
      </c>
      <c r="F31" s="239"/>
      <c r="G31" s="235"/>
      <c r="H31" s="236"/>
      <c r="J31" t="s">
        <v>727</v>
      </c>
      <c r="K31" s="50" t="s">
        <v>1471</v>
      </c>
      <c r="U31" s="30">
        <v>5000</v>
      </c>
      <c r="V31" s="30" t="s">
        <v>728</v>
      </c>
      <c r="W31" s="30" t="s">
        <v>729</v>
      </c>
      <c r="X31" s="30" t="s">
        <v>730</v>
      </c>
    </row>
    <row r="32" spans="1:24" x14ac:dyDescent="0.25">
      <c r="A32" s="93">
        <v>17</v>
      </c>
      <c r="B32" s="2"/>
      <c r="C32" s="2"/>
      <c r="D32" s="2"/>
      <c r="E32" s="13">
        <f t="shared" si="0"/>
        <v>0</v>
      </c>
      <c r="F32" s="239"/>
      <c r="G32" s="235"/>
      <c r="H32" s="236"/>
      <c r="J32" t="s">
        <v>731</v>
      </c>
      <c r="K32" s="50"/>
      <c r="U32" s="30">
        <v>5001</v>
      </c>
      <c r="V32" s="30" t="s">
        <v>732</v>
      </c>
      <c r="W32" s="30" t="s">
        <v>733</v>
      </c>
      <c r="X32" s="30" t="s">
        <v>734</v>
      </c>
    </row>
    <row r="33" spans="1:24" x14ac:dyDescent="0.25">
      <c r="A33" s="93">
        <v>18</v>
      </c>
      <c r="B33" s="2"/>
      <c r="C33" s="2"/>
      <c r="D33" s="2"/>
      <c r="E33" s="13">
        <f t="shared" si="0"/>
        <v>0</v>
      </c>
      <c r="F33" s="239"/>
      <c r="G33" s="235"/>
      <c r="H33" s="236"/>
      <c r="J33" t="s">
        <v>735</v>
      </c>
      <c r="K33" s="50" t="s">
        <v>1465</v>
      </c>
      <c r="U33" s="30">
        <v>5002</v>
      </c>
      <c r="V33" s="30" t="s">
        <v>736</v>
      </c>
      <c r="W33" s="30" t="s">
        <v>737</v>
      </c>
      <c r="X33" s="30" t="s">
        <v>738</v>
      </c>
    </row>
    <row r="34" spans="1:24" x14ac:dyDescent="0.25">
      <c r="A34" s="93">
        <v>19</v>
      </c>
      <c r="B34" s="2"/>
      <c r="C34" s="2"/>
      <c r="D34" s="2"/>
      <c r="E34" s="13">
        <f t="shared" si="0"/>
        <v>0</v>
      </c>
      <c r="F34" s="239"/>
      <c r="G34" s="235"/>
      <c r="H34" s="236"/>
      <c r="J34" t="s">
        <v>739</v>
      </c>
      <c r="K34" s="50"/>
      <c r="U34" s="30">
        <v>5003</v>
      </c>
      <c r="V34" s="30" t="s">
        <v>740</v>
      </c>
      <c r="W34" s="30" t="s">
        <v>741</v>
      </c>
      <c r="X34" s="30" t="s">
        <v>742</v>
      </c>
    </row>
    <row r="35" spans="1:24" x14ac:dyDescent="0.25">
      <c r="A35" s="93">
        <v>20</v>
      </c>
      <c r="B35" s="2"/>
      <c r="C35" s="2"/>
      <c r="D35" s="2"/>
      <c r="E35" s="13">
        <f t="shared" si="0"/>
        <v>0</v>
      </c>
      <c r="F35" s="239"/>
      <c r="G35" s="235"/>
      <c r="H35" s="236"/>
      <c r="J35" t="s">
        <v>1469</v>
      </c>
      <c r="K35" s="50" t="s">
        <v>1470</v>
      </c>
      <c r="U35" s="30">
        <v>5004</v>
      </c>
      <c r="V35" s="30" t="s">
        <v>743</v>
      </c>
      <c r="W35" s="30" t="s">
        <v>744</v>
      </c>
      <c r="X35" s="30" t="s">
        <v>745</v>
      </c>
    </row>
    <row r="36" spans="1:24" x14ac:dyDescent="0.25">
      <c r="A36" s="93">
        <v>21</v>
      </c>
      <c r="B36" s="2"/>
      <c r="C36" s="2"/>
      <c r="D36" s="2"/>
      <c r="E36" s="13">
        <f t="shared" si="0"/>
        <v>0</v>
      </c>
      <c r="F36" s="239"/>
      <c r="G36" s="235"/>
      <c r="H36" s="236"/>
      <c r="J36" t="s">
        <v>1472</v>
      </c>
      <c r="K36" s="184">
        <v>0.5</v>
      </c>
      <c r="U36" s="30">
        <v>5005</v>
      </c>
      <c r="V36" s="30" t="s">
        <v>746</v>
      </c>
      <c r="W36" s="30" t="s">
        <v>747</v>
      </c>
      <c r="X36" s="30" t="s">
        <v>748</v>
      </c>
    </row>
    <row r="37" spans="1:24" x14ac:dyDescent="0.25">
      <c r="A37" s="93">
        <v>22</v>
      </c>
      <c r="B37" s="2"/>
      <c r="C37" s="2"/>
      <c r="D37" s="2"/>
      <c r="E37" s="13">
        <f t="shared" si="0"/>
        <v>0</v>
      </c>
      <c r="F37" s="239"/>
      <c r="G37" s="235"/>
      <c r="H37" s="236"/>
      <c r="J37" t="s">
        <v>1474</v>
      </c>
      <c r="U37" s="30">
        <v>5007</v>
      </c>
      <c r="V37" s="30" t="s">
        <v>749</v>
      </c>
      <c r="W37" s="30" t="s">
        <v>750</v>
      </c>
      <c r="X37" s="30" t="s">
        <v>751</v>
      </c>
    </row>
    <row r="38" spans="1:24" x14ac:dyDescent="0.25">
      <c r="A38" s="93">
        <v>23</v>
      </c>
      <c r="B38" s="2"/>
      <c r="C38" s="2"/>
      <c r="D38" s="2"/>
      <c r="E38" s="13">
        <f t="shared" si="0"/>
        <v>0</v>
      </c>
      <c r="F38" s="239"/>
      <c r="G38" s="235"/>
      <c r="H38" s="236"/>
      <c r="J38" t="s">
        <v>1473</v>
      </c>
      <c r="U38" s="30">
        <v>5008</v>
      </c>
      <c r="V38" s="30" t="s">
        <v>752</v>
      </c>
      <c r="W38" s="30" t="s">
        <v>753</v>
      </c>
      <c r="X38" s="30" t="s">
        <v>754</v>
      </c>
    </row>
    <row r="39" spans="1:24" x14ac:dyDescent="0.25">
      <c r="A39" s="93">
        <v>24</v>
      </c>
      <c r="B39" s="2"/>
      <c r="C39" s="2"/>
      <c r="D39" s="2"/>
      <c r="E39" s="13">
        <f t="shared" si="0"/>
        <v>0</v>
      </c>
      <c r="F39" s="239"/>
      <c r="G39" s="235"/>
      <c r="H39" s="236"/>
      <c r="J39" s="85" t="s">
        <v>1475</v>
      </c>
      <c r="K39" s="85"/>
      <c r="L39" s="85"/>
      <c r="M39" s="85"/>
      <c r="N39" s="85"/>
      <c r="O39" s="85"/>
      <c r="P39" s="85"/>
      <c r="Q39" s="85"/>
      <c r="R39" s="85"/>
      <c r="U39" s="30">
        <v>5009</v>
      </c>
      <c r="V39" s="30" t="s">
        <v>755</v>
      </c>
      <c r="W39" s="30" t="s">
        <v>756</v>
      </c>
      <c r="X39" s="30" t="s">
        <v>757</v>
      </c>
    </row>
    <row r="40" spans="1:24" x14ac:dyDescent="0.25">
      <c r="A40" s="93">
        <v>25</v>
      </c>
      <c r="B40" s="2"/>
      <c r="C40" s="2"/>
      <c r="D40" s="2"/>
      <c r="E40" s="13">
        <f t="shared" si="0"/>
        <v>0</v>
      </c>
      <c r="F40" s="239"/>
      <c r="G40" s="235"/>
      <c r="H40" s="236"/>
      <c r="U40" s="30">
        <v>5010</v>
      </c>
      <c r="V40" s="30" t="s">
        <v>758</v>
      </c>
      <c r="W40" s="30" t="s">
        <v>759</v>
      </c>
      <c r="X40" s="30" t="s">
        <v>760</v>
      </c>
    </row>
    <row r="41" spans="1:24" x14ac:dyDescent="0.25">
      <c r="A41" s="93">
        <v>26</v>
      </c>
      <c r="B41" s="2"/>
      <c r="C41" s="2"/>
      <c r="D41" s="2"/>
      <c r="E41" s="13">
        <f t="shared" si="0"/>
        <v>0</v>
      </c>
      <c r="F41" s="239"/>
      <c r="G41" s="235"/>
      <c r="H41" s="236"/>
      <c r="U41" s="30">
        <v>5011</v>
      </c>
      <c r="V41" s="30" t="s">
        <v>761</v>
      </c>
      <c r="W41" s="30" t="s">
        <v>762</v>
      </c>
      <c r="X41" s="30" t="s">
        <v>763</v>
      </c>
    </row>
    <row r="42" spans="1:24" x14ac:dyDescent="0.25">
      <c r="A42" s="93">
        <v>27</v>
      </c>
      <c r="B42" s="2"/>
      <c r="C42" s="2"/>
      <c r="D42" s="2"/>
      <c r="E42" s="13">
        <f t="shared" si="0"/>
        <v>0</v>
      </c>
      <c r="F42" s="239"/>
      <c r="G42" s="235"/>
      <c r="H42" s="236"/>
      <c r="U42" s="30">
        <v>5012</v>
      </c>
      <c r="V42" s="30" t="s">
        <v>764</v>
      </c>
      <c r="W42" s="30" t="s">
        <v>765</v>
      </c>
      <c r="X42" s="30" t="s">
        <v>766</v>
      </c>
    </row>
    <row r="43" spans="1:24" x14ac:dyDescent="0.25">
      <c r="A43" s="93">
        <v>28</v>
      </c>
      <c r="B43" s="2"/>
      <c r="C43" s="2"/>
      <c r="D43" s="2"/>
      <c r="E43" s="13">
        <f t="shared" si="0"/>
        <v>0</v>
      </c>
      <c r="F43" s="239"/>
      <c r="G43" s="235"/>
      <c r="H43" s="236"/>
      <c r="U43" s="30">
        <v>5013</v>
      </c>
      <c r="V43" s="30" t="s">
        <v>767</v>
      </c>
      <c r="W43" s="30" t="s">
        <v>768</v>
      </c>
      <c r="X43" s="30" t="s">
        <v>769</v>
      </c>
    </row>
    <row r="44" spans="1:24" x14ac:dyDescent="0.25">
      <c r="A44" s="93">
        <v>29</v>
      </c>
      <c r="B44" s="2"/>
      <c r="C44" s="2"/>
      <c r="D44" s="2"/>
      <c r="E44" s="13">
        <f t="shared" si="0"/>
        <v>0</v>
      </c>
      <c r="F44" s="239"/>
      <c r="G44" s="235"/>
      <c r="H44" s="236"/>
      <c r="J44" s="221" t="s">
        <v>183</v>
      </c>
      <c r="K44" s="222"/>
      <c r="L44" s="222"/>
      <c r="M44" s="222"/>
      <c r="N44" s="92" t="s">
        <v>184</v>
      </c>
      <c r="O44" s="213">
        <f>E47</f>
        <v>0</v>
      </c>
      <c r="P44" s="214"/>
      <c r="Q44" s="214"/>
      <c r="R44" s="89"/>
      <c r="S44" s="89"/>
      <c r="U44" s="30">
        <v>5014</v>
      </c>
      <c r="V44" s="30" t="s">
        <v>770</v>
      </c>
      <c r="W44" s="30" t="s">
        <v>771</v>
      </c>
      <c r="X44" s="30" t="s">
        <v>772</v>
      </c>
    </row>
    <row r="45" spans="1:24" x14ac:dyDescent="0.25">
      <c r="A45" s="93">
        <v>30</v>
      </c>
      <c r="B45" s="2"/>
      <c r="C45" s="2"/>
      <c r="D45" s="2"/>
      <c r="E45" s="13">
        <f t="shared" si="0"/>
        <v>0</v>
      </c>
      <c r="F45" s="239"/>
      <c r="G45" s="235"/>
      <c r="H45" s="236"/>
      <c r="J45" s="93" t="s">
        <v>189</v>
      </c>
      <c r="K45" s="93" t="s">
        <v>190</v>
      </c>
      <c r="L45" s="93" t="s">
        <v>0</v>
      </c>
      <c r="M45" s="93" t="s">
        <v>191</v>
      </c>
      <c r="N45" s="32" t="s">
        <v>192</v>
      </c>
      <c r="O45" s="215">
        <f>G57</f>
        <v>0</v>
      </c>
      <c r="P45" s="216"/>
      <c r="Q45" s="217"/>
      <c r="R45" s="90"/>
      <c r="S45" s="90"/>
      <c r="U45" s="30">
        <v>5015</v>
      </c>
      <c r="V45" s="30" t="s">
        <v>773</v>
      </c>
      <c r="W45" s="30" t="s">
        <v>774</v>
      </c>
      <c r="X45" s="30" t="s">
        <v>775</v>
      </c>
    </row>
    <row r="46" spans="1:24" ht="15.75" x14ac:dyDescent="0.25">
      <c r="A46" s="93">
        <v>31</v>
      </c>
      <c r="B46" s="2"/>
      <c r="C46" s="2"/>
      <c r="D46" s="2"/>
      <c r="E46" s="13">
        <f t="shared" si="0"/>
        <v>0</v>
      </c>
      <c r="F46" s="239"/>
      <c r="G46" s="235"/>
      <c r="H46" s="236"/>
      <c r="J46" s="2">
        <v>0.76600000000000001</v>
      </c>
      <c r="K46" s="2">
        <v>1</v>
      </c>
      <c r="L46" s="13">
        <f t="shared" ref="L46:L49" si="1">(J46*0.46)*K46</f>
        <v>0.35236000000000001</v>
      </c>
      <c r="M46" s="23" t="b">
        <f>IF(A15="кат 0",(L46*J15),IF(A15="кат 1",(L46*K15),IF(A15="кат 2",(L46*L15),IF(A15="кат 3",(L46*M15),IF(A15="кат 4",(L46*N15),IF(A15="кат 5",(L46*O15)))))))</f>
        <v>0</v>
      </c>
      <c r="N46" s="32" t="s">
        <v>197</v>
      </c>
      <c r="O46" s="24">
        <f>M50</f>
        <v>0</v>
      </c>
      <c r="P46" s="223"/>
      <c r="Q46" s="224"/>
      <c r="R46" s="96"/>
      <c r="S46" s="96"/>
      <c r="U46" s="30">
        <v>5017</v>
      </c>
      <c r="V46" s="30" t="s">
        <v>776</v>
      </c>
      <c r="W46" s="30" t="s">
        <v>777</v>
      </c>
      <c r="X46" s="30" t="s">
        <v>778</v>
      </c>
    </row>
    <row r="47" spans="1:24" ht="15.75" x14ac:dyDescent="0.25">
      <c r="A47" t="s">
        <v>325</v>
      </c>
      <c r="D47">
        <f>SUM(D16:D46)</f>
        <v>0</v>
      </c>
      <c r="E47" s="14">
        <f>SUM(E16:E46)</f>
        <v>0</v>
      </c>
      <c r="J47" s="2"/>
      <c r="K47" s="2"/>
      <c r="L47" s="13">
        <f t="shared" si="1"/>
        <v>0</v>
      </c>
      <c r="M47" s="23" t="b">
        <f>IF(A15="кат 0",(L47*J15),IF(A15="кат 1",(L47*K15),IF(A15="кат 2",(L47*L15),IF(A15="кат 3",(L47*M15),IF(A15="кат 4",(L47*N15),IF(A15="кат 5",(L47*O15)))))))</f>
        <v>0</v>
      </c>
      <c r="N47" s="34" t="s">
        <v>203</v>
      </c>
      <c r="O47" s="218">
        <f>O45+O46+P46</f>
        <v>0</v>
      </c>
      <c r="P47" s="219"/>
      <c r="Q47" s="219"/>
      <c r="R47" s="91"/>
      <c r="S47" s="91"/>
      <c r="U47" s="30">
        <v>5018</v>
      </c>
      <c r="V47" s="30" t="s">
        <v>779</v>
      </c>
      <c r="W47" s="30" t="s">
        <v>780</v>
      </c>
      <c r="X47" s="30" t="s">
        <v>781</v>
      </c>
    </row>
    <row r="48" spans="1:24" ht="17.25" customHeight="1" x14ac:dyDescent="0.25">
      <c r="J48" s="2"/>
      <c r="K48" s="2"/>
      <c r="L48" s="13">
        <f t="shared" si="1"/>
        <v>0</v>
      </c>
      <c r="M48" s="23" t="b">
        <f>IF(A15="кат 0",(L48*J15),IF(A15="кат 1",(L48*K15),IF(A15="кат 2",(L48*L15),IF(A15="кат 3",(L48*M15),IF(A15="кат 4",(L48*N15),IF(A15="кат 5",(L48*O15)))))))</f>
        <v>0</v>
      </c>
      <c r="U48" s="30">
        <v>5019</v>
      </c>
      <c r="V48" s="30" t="s">
        <v>782</v>
      </c>
      <c r="W48" s="30" t="s">
        <v>783</v>
      </c>
      <c r="X48" s="30" t="s">
        <v>784</v>
      </c>
    </row>
    <row r="49" spans="10:24" ht="15.75" x14ac:dyDescent="0.25">
      <c r="J49" s="2"/>
      <c r="K49" s="2"/>
      <c r="L49" s="13">
        <f t="shared" si="1"/>
        <v>0</v>
      </c>
      <c r="M49" s="23" t="b">
        <f>IF(A15="кат 0",(L49*J15),IF(A15="кат 1",(L49*K15),IF(A15="кат 2",(L49*L15),IF(A15="кат 3",(L49*M15),IF(A15="кат 4",(L49*N15),IF(A15="кат 5",(L49*O15)))))))</f>
        <v>0</v>
      </c>
      <c r="U49" s="30">
        <v>5021</v>
      </c>
      <c r="V49" s="30" t="s">
        <v>785</v>
      </c>
      <c r="W49" s="30" t="s">
        <v>786</v>
      </c>
      <c r="X49" s="30" t="s">
        <v>787</v>
      </c>
    </row>
    <row r="50" spans="10:24" x14ac:dyDescent="0.25">
      <c r="J50" s="2" t="s">
        <v>222</v>
      </c>
      <c r="K50" s="2"/>
      <c r="L50" s="13">
        <f>SUM(L46:L49)</f>
        <v>0.35236000000000001</v>
      </c>
      <c r="M50" s="22">
        <f>SUM(M46:M49)</f>
        <v>0</v>
      </c>
      <c r="U50" s="30">
        <v>5022</v>
      </c>
      <c r="V50" s="30" t="s">
        <v>788</v>
      </c>
      <c r="W50" s="30" t="s">
        <v>789</v>
      </c>
      <c r="X50" s="30" t="s">
        <v>790</v>
      </c>
    </row>
    <row r="51" spans="10:24" x14ac:dyDescent="0.25">
      <c r="U51" s="30">
        <v>5023</v>
      </c>
      <c r="V51" s="30" t="s">
        <v>791</v>
      </c>
      <c r="W51" s="30" t="s">
        <v>792</v>
      </c>
      <c r="X51" s="30" t="s">
        <v>793</v>
      </c>
    </row>
    <row r="52" spans="10:24" x14ac:dyDescent="0.25">
      <c r="U52" s="30">
        <v>5024</v>
      </c>
      <c r="V52" s="30" t="s">
        <v>794</v>
      </c>
      <c r="W52" s="30" t="s">
        <v>795</v>
      </c>
      <c r="X52" s="30" t="s">
        <v>796</v>
      </c>
    </row>
    <row r="53" spans="10:24" x14ac:dyDescent="0.25">
      <c r="U53" s="30">
        <v>6000</v>
      </c>
      <c r="V53" s="30" t="s">
        <v>797</v>
      </c>
      <c r="W53" s="30" t="s">
        <v>798</v>
      </c>
      <c r="X53" s="30"/>
    </row>
    <row r="54" spans="10:24" x14ac:dyDescent="0.25">
      <c r="U54" s="30">
        <v>6003</v>
      </c>
      <c r="V54" s="30" t="s">
        <v>799</v>
      </c>
      <c r="W54" s="30" t="s">
        <v>800</v>
      </c>
      <c r="X54" s="30"/>
    </row>
    <row r="55" spans="10:24" x14ac:dyDescent="0.25">
      <c r="U55" s="30">
        <v>6004</v>
      </c>
      <c r="V55" s="30" t="s">
        <v>801</v>
      </c>
      <c r="W55" s="30" t="s">
        <v>802</v>
      </c>
      <c r="X55" s="30"/>
    </row>
    <row r="56" spans="10:24" x14ac:dyDescent="0.25">
      <c r="U56" s="30">
        <v>6005</v>
      </c>
      <c r="V56" s="30" t="s">
        <v>803</v>
      </c>
      <c r="W56" s="30" t="s">
        <v>804</v>
      </c>
      <c r="X56" s="30"/>
    </row>
    <row r="57" spans="10:24" x14ac:dyDescent="0.25">
      <c r="U57" s="30">
        <v>6006</v>
      </c>
      <c r="V57" s="30" t="s">
        <v>805</v>
      </c>
      <c r="W57" s="30" t="s">
        <v>806</v>
      </c>
      <c r="X57" s="30"/>
    </row>
    <row r="58" spans="10:24" x14ac:dyDescent="0.25">
      <c r="U58" s="30">
        <v>6009</v>
      </c>
      <c r="V58" s="30" t="s">
        <v>807</v>
      </c>
      <c r="W58" s="30" t="s">
        <v>808</v>
      </c>
      <c r="X58" s="30"/>
    </row>
    <row r="59" spans="10:24" x14ac:dyDescent="0.25">
      <c r="U59" s="30">
        <v>6011</v>
      </c>
      <c r="V59" s="30" t="s">
        <v>809</v>
      </c>
      <c r="W59" s="30" t="s">
        <v>810</v>
      </c>
      <c r="X59" s="30"/>
    </row>
    <row r="60" spans="10:24" x14ac:dyDescent="0.25">
      <c r="U60" s="30">
        <v>6013</v>
      </c>
      <c r="V60" s="30" t="s">
        <v>811</v>
      </c>
      <c r="W60" s="30" t="s">
        <v>812</v>
      </c>
      <c r="X60" s="30"/>
    </row>
    <row r="61" spans="10:24" x14ac:dyDescent="0.25">
      <c r="U61" s="30">
        <v>6016</v>
      </c>
      <c r="V61" s="30" t="s">
        <v>813</v>
      </c>
      <c r="W61" s="30" t="s">
        <v>814</v>
      </c>
      <c r="X61" s="30"/>
    </row>
    <row r="62" spans="10:24" x14ac:dyDescent="0.25">
      <c r="U62" s="30">
        <v>6019</v>
      </c>
      <c r="V62" s="30" t="s">
        <v>815</v>
      </c>
      <c r="W62" s="30" t="s">
        <v>816</v>
      </c>
      <c r="X62" s="30"/>
    </row>
    <row r="63" spans="10:24" x14ac:dyDescent="0.25">
      <c r="U63" s="30">
        <v>6021</v>
      </c>
      <c r="V63" s="30" t="s">
        <v>817</v>
      </c>
      <c r="W63" s="30" t="s">
        <v>818</v>
      </c>
      <c r="X63" s="30"/>
    </row>
    <row r="64" spans="10:24" x14ac:dyDescent="0.25">
      <c r="U64" s="30">
        <v>6026</v>
      </c>
      <c r="V64" s="30" t="s">
        <v>819</v>
      </c>
      <c r="W64" s="30"/>
      <c r="X64" s="30"/>
    </row>
    <row r="65" spans="21:24" x14ac:dyDescent="0.25">
      <c r="U65" s="30">
        <v>6027</v>
      </c>
      <c r="V65" s="30" t="s">
        <v>820</v>
      </c>
      <c r="W65" s="30"/>
      <c r="X65" s="30"/>
    </row>
    <row r="66" spans="21:24" x14ac:dyDescent="0.25">
      <c r="U66" s="30">
        <v>6032</v>
      </c>
      <c r="V66" s="30" t="s">
        <v>821</v>
      </c>
      <c r="W66" s="30"/>
      <c r="X66" s="30"/>
    </row>
    <row r="67" spans="21:24" x14ac:dyDescent="0.25">
      <c r="U67" s="30">
        <v>6033</v>
      </c>
      <c r="V67" s="30" t="s">
        <v>822</v>
      </c>
      <c r="W67" s="30"/>
      <c r="X67" s="30"/>
    </row>
    <row r="68" spans="21:24" x14ac:dyDescent="0.25">
      <c r="U68" s="30">
        <v>6034</v>
      </c>
      <c r="V68" s="30" t="s">
        <v>823</v>
      </c>
      <c r="W68" s="30"/>
      <c r="X68" s="30"/>
    </row>
    <row r="69" spans="21:24" x14ac:dyDescent="0.25">
      <c r="U69" s="30">
        <v>7000</v>
      </c>
      <c r="V69" s="30" t="s">
        <v>824</v>
      </c>
      <c r="W69" s="30"/>
      <c r="X69" s="30"/>
    </row>
    <row r="70" spans="21:24" x14ac:dyDescent="0.25">
      <c r="U70" s="30">
        <v>7001</v>
      </c>
      <c r="V70" s="30" t="s">
        <v>825</v>
      </c>
      <c r="W70" s="30"/>
      <c r="X70" s="30"/>
    </row>
    <row r="71" spans="21:24" x14ac:dyDescent="0.25">
      <c r="U71" s="30">
        <v>7002</v>
      </c>
      <c r="V71" s="30" t="s">
        <v>826</v>
      </c>
      <c r="W71" s="30"/>
      <c r="X71" s="30"/>
    </row>
    <row r="72" spans="21:24" x14ac:dyDescent="0.25">
      <c r="U72" s="30">
        <v>7003</v>
      </c>
      <c r="V72" s="30" t="s">
        <v>827</v>
      </c>
      <c r="W72" s="30"/>
      <c r="X72" s="30"/>
    </row>
    <row r="73" spans="21:24" x14ac:dyDescent="0.25">
      <c r="U73" s="30">
        <v>7004</v>
      </c>
      <c r="V73" s="30" t="s">
        <v>828</v>
      </c>
      <c r="W73" s="30"/>
      <c r="X73" s="30"/>
    </row>
    <row r="74" spans="21:24" x14ac:dyDescent="0.25">
      <c r="U74" s="30">
        <v>7005</v>
      </c>
      <c r="V74" s="30" t="s">
        <v>829</v>
      </c>
      <c r="W74" s="30"/>
      <c r="X74" s="30"/>
    </row>
    <row r="75" spans="21:24" x14ac:dyDescent="0.25">
      <c r="U75" s="30">
        <v>7006</v>
      </c>
      <c r="V75" s="30" t="s">
        <v>830</v>
      </c>
      <c r="W75" s="30"/>
      <c r="X75" s="30"/>
    </row>
    <row r="76" spans="21:24" x14ac:dyDescent="0.25">
      <c r="U76" s="30">
        <v>7008</v>
      </c>
      <c r="V76" s="30" t="s">
        <v>831</v>
      </c>
      <c r="W76" s="30"/>
      <c r="X76" s="30"/>
    </row>
    <row r="77" spans="21:24" x14ac:dyDescent="0.25">
      <c r="U77" s="30">
        <v>7009</v>
      </c>
      <c r="V77" s="30" t="s">
        <v>832</v>
      </c>
      <c r="W77" s="30"/>
      <c r="X77" s="30"/>
    </row>
    <row r="78" spans="21:24" x14ac:dyDescent="0.25">
      <c r="U78" s="30">
        <v>7010</v>
      </c>
      <c r="V78" s="30" t="s">
        <v>833</v>
      </c>
      <c r="W78" s="30"/>
      <c r="X78" s="30"/>
    </row>
    <row r="79" spans="21:24" x14ac:dyDescent="0.25">
      <c r="U79" s="30">
        <v>7011</v>
      </c>
      <c r="V79" s="30" t="s">
        <v>834</v>
      </c>
      <c r="W79" s="30"/>
      <c r="X79" s="30"/>
    </row>
    <row r="80" spans="21:24" x14ac:dyDescent="0.25">
      <c r="U80" s="30">
        <v>7012</v>
      </c>
      <c r="V80" s="30" t="s">
        <v>835</v>
      </c>
      <c r="W80" s="30"/>
      <c r="X80" s="30"/>
    </row>
    <row r="81" spans="21:24" x14ac:dyDescent="0.25">
      <c r="U81" s="30">
        <v>7013</v>
      </c>
      <c r="V81" s="30" t="s">
        <v>836</v>
      </c>
      <c r="W81" s="30"/>
      <c r="X81" s="30"/>
    </row>
    <row r="82" spans="21:24" x14ac:dyDescent="0.25">
      <c r="U82" s="30">
        <v>7015</v>
      </c>
      <c r="V82" s="30" t="s">
        <v>837</v>
      </c>
      <c r="W82" s="30"/>
      <c r="X82" s="30"/>
    </row>
    <row r="83" spans="21:24" x14ac:dyDescent="0.25">
      <c r="U83" s="30">
        <v>7016</v>
      </c>
      <c r="V83" s="30" t="s">
        <v>838</v>
      </c>
      <c r="W83" s="30"/>
      <c r="X83" s="30"/>
    </row>
    <row r="84" spans="21:24" x14ac:dyDescent="0.25">
      <c r="U84" s="30">
        <v>7021</v>
      </c>
      <c r="V84" s="30" t="s">
        <v>839</v>
      </c>
      <c r="W84" s="30"/>
      <c r="X84" s="30"/>
    </row>
    <row r="85" spans="21:24" x14ac:dyDescent="0.25">
      <c r="U85" s="30">
        <v>7022</v>
      </c>
      <c r="V85" s="30" t="s">
        <v>840</v>
      </c>
      <c r="W85" s="30"/>
      <c r="X85" s="30"/>
    </row>
    <row r="86" spans="21:24" x14ac:dyDescent="0.25">
      <c r="U86" s="30">
        <v>7023</v>
      </c>
      <c r="V86" s="30" t="s">
        <v>841</v>
      </c>
      <c r="W86" s="30"/>
      <c r="X86" s="30"/>
    </row>
    <row r="87" spans="21:24" x14ac:dyDescent="0.25">
      <c r="U87" s="30">
        <v>7024</v>
      </c>
      <c r="V87" s="30" t="s">
        <v>842</v>
      </c>
      <c r="W87" s="30"/>
      <c r="X87" s="30"/>
    </row>
    <row r="88" spans="21:24" x14ac:dyDescent="0.25">
      <c r="U88" s="30">
        <v>7026</v>
      </c>
      <c r="V88" s="30" t="s">
        <v>843</v>
      </c>
      <c r="W88" s="30"/>
      <c r="X88" s="30"/>
    </row>
    <row r="89" spans="21:24" x14ac:dyDescent="0.25">
      <c r="U89" s="30">
        <v>7030</v>
      </c>
      <c r="V89" s="30" t="s">
        <v>844</v>
      </c>
      <c r="W89" s="30"/>
      <c r="X89" s="30"/>
    </row>
    <row r="90" spans="21:24" x14ac:dyDescent="0.25">
      <c r="U90" s="30">
        <v>7031</v>
      </c>
      <c r="V90" s="30" t="s">
        <v>845</v>
      </c>
      <c r="W90" s="30"/>
      <c r="X90" s="30"/>
    </row>
    <row r="91" spans="21:24" x14ac:dyDescent="0.25">
      <c r="U91" s="30">
        <v>7032</v>
      </c>
      <c r="V91" s="30" t="s">
        <v>846</v>
      </c>
      <c r="W91" s="30"/>
      <c r="X91" s="30"/>
    </row>
    <row r="92" spans="21:24" x14ac:dyDescent="0.25">
      <c r="U92" s="30">
        <v>7033</v>
      </c>
      <c r="V92" s="30" t="s">
        <v>847</v>
      </c>
      <c r="W92" s="30"/>
      <c r="X92" s="30"/>
    </row>
    <row r="93" spans="21:24" x14ac:dyDescent="0.25">
      <c r="U93" s="30">
        <v>7034</v>
      </c>
      <c r="V93" s="30" t="s">
        <v>848</v>
      </c>
      <c r="W93" s="30"/>
      <c r="X93" s="30"/>
    </row>
    <row r="94" spans="21:24" x14ac:dyDescent="0.25">
      <c r="U94" s="30">
        <v>7035</v>
      </c>
      <c r="V94" s="30" t="s">
        <v>849</v>
      </c>
      <c r="W94" s="30"/>
      <c r="X94" s="30"/>
    </row>
    <row r="95" spans="21:24" x14ac:dyDescent="0.25">
      <c r="U95" s="30">
        <v>7036</v>
      </c>
      <c r="V95" s="30" t="s">
        <v>850</v>
      </c>
      <c r="W95" s="30"/>
      <c r="X95" s="30"/>
    </row>
    <row r="96" spans="21:24" x14ac:dyDescent="0.25">
      <c r="U96" s="30">
        <v>7037</v>
      </c>
      <c r="V96" s="30" t="s">
        <v>851</v>
      </c>
      <c r="W96" s="30"/>
      <c r="X96" s="30"/>
    </row>
    <row r="97" spans="21:24" x14ac:dyDescent="0.25">
      <c r="U97" s="30">
        <v>7038</v>
      </c>
      <c r="V97" s="30" t="s">
        <v>852</v>
      </c>
      <c r="W97" s="30"/>
      <c r="X97" s="30"/>
    </row>
    <row r="98" spans="21:24" x14ac:dyDescent="0.25">
      <c r="U98" s="30">
        <v>7039</v>
      </c>
      <c r="V98" s="30" t="s">
        <v>853</v>
      </c>
      <c r="W98" s="30"/>
      <c r="X98" s="30"/>
    </row>
    <row r="99" spans="21:24" x14ac:dyDescent="0.25">
      <c r="U99" s="30">
        <v>7040</v>
      </c>
      <c r="V99" s="30" t="s">
        <v>854</v>
      </c>
      <c r="W99" s="30"/>
      <c r="X99" s="30"/>
    </row>
    <row r="100" spans="21:24" x14ac:dyDescent="0.25">
      <c r="U100" s="30">
        <v>7042</v>
      </c>
      <c r="V100" s="30" t="s">
        <v>855</v>
      </c>
      <c r="W100" s="30"/>
      <c r="X100" s="30"/>
    </row>
    <row r="101" spans="21:24" x14ac:dyDescent="0.25">
      <c r="U101" s="30">
        <v>7043</v>
      </c>
      <c r="V101" s="30" t="s">
        <v>856</v>
      </c>
      <c r="W101" s="30"/>
      <c r="X101" s="30"/>
    </row>
    <row r="102" spans="21:24" x14ac:dyDescent="0.25">
      <c r="U102" s="30">
        <v>7044</v>
      </c>
      <c r="V102" s="30" t="s">
        <v>857</v>
      </c>
      <c r="W102" s="30"/>
      <c r="X102" s="30"/>
    </row>
    <row r="103" spans="21:24" x14ac:dyDescent="0.25">
      <c r="U103" s="30">
        <v>7045</v>
      </c>
      <c r="V103" s="30" t="s">
        <v>858</v>
      </c>
      <c r="W103" s="30"/>
      <c r="X103" s="30"/>
    </row>
    <row r="104" spans="21:24" x14ac:dyDescent="0.25">
      <c r="U104" s="30">
        <v>7046</v>
      </c>
      <c r="V104" s="30" t="s">
        <v>859</v>
      </c>
      <c r="W104" s="30"/>
      <c r="X104" s="30"/>
    </row>
    <row r="105" spans="21:24" x14ac:dyDescent="0.25">
      <c r="U105" s="30">
        <v>7047</v>
      </c>
      <c r="V105" s="30" t="s">
        <v>860</v>
      </c>
      <c r="W105" s="30"/>
      <c r="X105" s="30"/>
    </row>
    <row r="106" spans="21:24" x14ac:dyDescent="0.25">
      <c r="U106" s="30">
        <v>8000</v>
      </c>
      <c r="V106" s="30" t="s">
        <v>861</v>
      </c>
      <c r="W106" s="30"/>
      <c r="X106" s="30"/>
    </row>
    <row r="107" spans="21:24" x14ac:dyDescent="0.25">
      <c r="U107" s="30">
        <v>8001</v>
      </c>
      <c r="V107" s="30" t="s">
        <v>862</v>
      </c>
      <c r="W107" s="30"/>
      <c r="X107" s="30"/>
    </row>
    <row r="108" spans="21:24" x14ac:dyDescent="0.25">
      <c r="U108" s="30">
        <v>8002</v>
      </c>
      <c r="V108" s="30" t="s">
        <v>863</v>
      </c>
      <c r="W108" s="30"/>
      <c r="X108" s="30"/>
    </row>
    <row r="109" spans="21:24" x14ac:dyDescent="0.25">
      <c r="U109" s="30">
        <v>8003</v>
      </c>
      <c r="V109" s="30" t="s">
        <v>864</v>
      </c>
      <c r="W109" s="30"/>
      <c r="X109" s="30"/>
    </row>
    <row r="110" spans="21:24" x14ac:dyDescent="0.25">
      <c r="U110" s="30">
        <v>8004</v>
      </c>
      <c r="V110" s="30" t="s">
        <v>865</v>
      </c>
      <c r="W110" s="30"/>
      <c r="X110" s="30"/>
    </row>
    <row r="111" spans="21:24" x14ac:dyDescent="0.25">
      <c r="U111" s="30">
        <v>8007</v>
      </c>
      <c r="V111" s="30" t="s">
        <v>866</v>
      </c>
      <c r="W111" s="30"/>
      <c r="X111" s="30"/>
    </row>
    <row r="112" spans="21:24" x14ac:dyDescent="0.25">
      <c r="U112" s="30">
        <v>8008</v>
      </c>
      <c r="V112" s="30" t="s">
        <v>867</v>
      </c>
      <c r="W112" s="30"/>
      <c r="X112" s="30"/>
    </row>
    <row r="113" spans="21:24" x14ac:dyDescent="0.25">
      <c r="U113" s="30">
        <v>8011</v>
      </c>
      <c r="V113" s="30" t="s">
        <v>868</v>
      </c>
      <c r="W113" s="30"/>
      <c r="X113" s="30"/>
    </row>
    <row r="114" spans="21:24" x14ac:dyDescent="0.25">
      <c r="U114" s="30">
        <v>8012</v>
      </c>
      <c r="V114" s="30" t="s">
        <v>869</v>
      </c>
      <c r="W114" s="30"/>
      <c r="X114" s="30"/>
    </row>
    <row r="115" spans="21:24" x14ac:dyDescent="0.25">
      <c r="U115" s="30">
        <v>8015</v>
      </c>
      <c r="V115" s="30" t="s">
        <v>870</v>
      </c>
      <c r="W115" s="30"/>
      <c r="X115" s="30"/>
    </row>
    <row r="116" spans="21:24" x14ac:dyDescent="0.25">
      <c r="U116" s="30">
        <v>8016</v>
      </c>
      <c r="V116" s="30" t="s">
        <v>871</v>
      </c>
      <c r="W116" s="30"/>
      <c r="X116" s="30"/>
    </row>
    <row r="117" spans="21:24" x14ac:dyDescent="0.25">
      <c r="U117" s="30">
        <v>8017</v>
      </c>
      <c r="V117" s="30" t="s">
        <v>872</v>
      </c>
      <c r="W117" s="30"/>
      <c r="X117" s="30"/>
    </row>
    <row r="118" spans="21:24" x14ac:dyDescent="0.25">
      <c r="U118" s="30">
        <v>8022</v>
      </c>
      <c r="V118" s="30" t="s">
        <v>873</v>
      </c>
      <c r="W118" s="30"/>
      <c r="X118" s="30"/>
    </row>
    <row r="119" spans="21:24" x14ac:dyDescent="0.25">
      <c r="U119" s="30">
        <v>8024</v>
      </c>
      <c r="V119" s="30" t="s">
        <v>874</v>
      </c>
      <c r="W119" s="30"/>
      <c r="X119" s="30"/>
    </row>
    <row r="120" spans="21:24" x14ac:dyDescent="0.25">
      <c r="U120" s="30">
        <v>8025</v>
      </c>
      <c r="V120" s="30" t="s">
        <v>875</v>
      </c>
      <c r="W120" s="30"/>
      <c r="X120" s="30"/>
    </row>
    <row r="121" spans="21:24" x14ac:dyDescent="0.25">
      <c r="U121" s="30">
        <v>8028</v>
      </c>
      <c r="V121" s="30" t="s">
        <v>876</v>
      </c>
      <c r="W121" s="30"/>
      <c r="X121" s="30"/>
    </row>
    <row r="122" spans="21:24" x14ac:dyDescent="0.25">
      <c r="U122" s="30">
        <v>9001</v>
      </c>
      <c r="V122" s="30" t="s">
        <v>877</v>
      </c>
      <c r="W122" s="30"/>
      <c r="X122" s="30"/>
    </row>
    <row r="123" spans="21:24" x14ac:dyDescent="0.25">
      <c r="U123" s="30">
        <v>9002</v>
      </c>
      <c r="V123" s="30" t="s">
        <v>878</v>
      </c>
      <c r="W123" s="30"/>
      <c r="X123" s="30"/>
    </row>
    <row r="124" spans="21:24" x14ac:dyDescent="0.25">
      <c r="U124" s="30">
        <v>9003</v>
      </c>
      <c r="V124" s="30" t="s">
        <v>879</v>
      </c>
      <c r="W124" s="30"/>
      <c r="X124" s="30"/>
    </row>
    <row r="125" spans="21:24" x14ac:dyDescent="0.25">
      <c r="U125" s="30">
        <v>9004</v>
      </c>
      <c r="V125" s="30" t="s">
        <v>880</v>
      </c>
      <c r="W125" s="30"/>
      <c r="X125" s="30"/>
    </row>
    <row r="126" spans="21:24" x14ac:dyDescent="0.25">
      <c r="U126" s="30">
        <v>9010</v>
      </c>
      <c r="V126" s="30" t="s">
        <v>881</v>
      </c>
      <c r="W126" s="30"/>
      <c r="X126" s="30"/>
    </row>
    <row r="127" spans="21:24" x14ac:dyDescent="0.25">
      <c r="U127" s="30">
        <v>9011</v>
      </c>
      <c r="V127" s="30" t="s">
        <v>882</v>
      </c>
      <c r="W127" s="30"/>
      <c r="X127" s="30"/>
    </row>
    <row r="128" spans="21:24" x14ac:dyDescent="0.25">
      <c r="U128" s="30">
        <v>9016</v>
      </c>
      <c r="V128" s="30" t="s">
        <v>883</v>
      </c>
      <c r="W128" s="30"/>
      <c r="X128" s="30"/>
    </row>
    <row r="129" spans="21:24" x14ac:dyDescent="0.25">
      <c r="U129" s="30">
        <v>9017</v>
      </c>
      <c r="V129" s="30" t="s">
        <v>884</v>
      </c>
      <c r="W129" s="30"/>
      <c r="X129" s="30"/>
    </row>
    <row r="130" spans="21:24" x14ac:dyDescent="0.25">
      <c r="U130" s="30">
        <v>9018</v>
      </c>
      <c r="V130" s="30" t="s">
        <v>885</v>
      </c>
      <c r="W130" s="30"/>
      <c r="X130" s="30"/>
    </row>
    <row r="131" spans="21:24" x14ac:dyDescent="0.25">
      <c r="U131" s="30"/>
      <c r="V131" s="30">
        <v>183</v>
      </c>
      <c r="W131" s="30"/>
      <c r="X131" s="30"/>
    </row>
    <row r="132" spans="21:24" x14ac:dyDescent="0.25">
      <c r="U132" s="30"/>
      <c r="V132" s="30">
        <v>184</v>
      </c>
      <c r="W132" s="30"/>
      <c r="X132" s="30"/>
    </row>
    <row r="133" spans="21:24" x14ac:dyDescent="0.25">
      <c r="U133" s="30"/>
      <c r="V133" s="30">
        <v>185</v>
      </c>
      <c r="W133" s="30"/>
      <c r="X133" s="30"/>
    </row>
    <row r="134" spans="21:24" x14ac:dyDescent="0.25">
      <c r="U134" s="30"/>
      <c r="V134" s="30">
        <v>186</v>
      </c>
      <c r="W134" s="30"/>
      <c r="X134" s="30"/>
    </row>
    <row r="135" spans="21:24" x14ac:dyDescent="0.25">
      <c r="U135" s="30"/>
      <c r="V135" s="30">
        <v>187</v>
      </c>
      <c r="W135" s="30"/>
      <c r="X135" s="30"/>
    </row>
    <row r="136" spans="21:24" x14ac:dyDescent="0.25">
      <c r="U136" s="30"/>
      <c r="V136" s="30">
        <v>188</v>
      </c>
      <c r="W136" s="30"/>
      <c r="X136" s="30"/>
    </row>
    <row r="137" spans="21:24" x14ac:dyDescent="0.25">
      <c r="U137" s="30"/>
      <c r="V137" s="30">
        <v>189</v>
      </c>
      <c r="W137" s="30"/>
      <c r="X137" s="30"/>
    </row>
    <row r="138" spans="21:24" x14ac:dyDescent="0.25">
      <c r="U138" s="30"/>
      <c r="V138" s="30">
        <v>190</v>
      </c>
      <c r="W138" s="30"/>
      <c r="X138" s="30"/>
    </row>
    <row r="139" spans="21:24" x14ac:dyDescent="0.25">
      <c r="U139" s="30"/>
      <c r="V139" s="30">
        <v>191</v>
      </c>
      <c r="W139" s="30"/>
      <c r="X139" s="30"/>
    </row>
    <row r="140" spans="21:24" x14ac:dyDescent="0.25">
      <c r="U140" s="30"/>
      <c r="V140" s="30">
        <v>192</v>
      </c>
      <c r="W140" s="30"/>
      <c r="X140" s="30"/>
    </row>
    <row r="141" spans="21:24" x14ac:dyDescent="0.25">
      <c r="U141" s="30"/>
      <c r="V141" s="30">
        <v>193</v>
      </c>
      <c r="W141" s="30"/>
      <c r="X141" s="30"/>
    </row>
    <row r="142" spans="21:24" x14ac:dyDescent="0.25">
      <c r="U142" s="30"/>
      <c r="V142" s="30">
        <v>194</v>
      </c>
      <c r="W142" s="30"/>
      <c r="X142" s="30"/>
    </row>
    <row r="143" spans="21:24" x14ac:dyDescent="0.25">
      <c r="U143" s="30"/>
      <c r="V143" s="30">
        <v>195</v>
      </c>
      <c r="W143" s="30"/>
      <c r="X143" s="30"/>
    </row>
    <row r="144" spans="21:24" x14ac:dyDescent="0.25">
      <c r="U144" s="30"/>
      <c r="V144" s="30">
        <v>196</v>
      </c>
      <c r="W144" s="30"/>
      <c r="X144" s="30"/>
    </row>
    <row r="145" spans="21:24" x14ac:dyDescent="0.25">
      <c r="U145" s="30"/>
      <c r="V145" s="30">
        <v>197</v>
      </c>
      <c r="W145" s="30"/>
      <c r="X145" s="30"/>
    </row>
    <row r="146" spans="21:24" x14ac:dyDescent="0.25">
      <c r="U146" s="30"/>
      <c r="V146" s="30">
        <v>198</v>
      </c>
      <c r="W146" s="30"/>
      <c r="X146" s="30"/>
    </row>
    <row r="147" spans="21:24" x14ac:dyDescent="0.25">
      <c r="U147" s="30"/>
      <c r="V147" s="30">
        <v>199</v>
      </c>
      <c r="W147" s="30"/>
      <c r="X147" s="30"/>
    </row>
    <row r="148" spans="21:24" x14ac:dyDescent="0.25">
      <c r="U148" s="30"/>
      <c r="V148" s="30">
        <v>200</v>
      </c>
      <c r="W148" s="30"/>
      <c r="X148" s="30"/>
    </row>
  </sheetData>
  <customSheetViews>
    <customSheetView guid="{DB97C071-4A01-41DE-B691-CC849386F6BE}" scale="115">
      <pane ySplit="1" topLeftCell="A2" activePane="bottomLeft" state="frozen"/>
      <selection pane="bottomLeft" activeCell="C6" sqref="C6:H6"/>
      <pageMargins left="0" right="0" top="0" bottom="0" header="0" footer="0"/>
      <pageSetup paperSize="9" orientation="portrait" r:id="rId1"/>
    </customSheetView>
  </customSheetViews>
  <mergeCells count="64">
    <mergeCell ref="N6:O6"/>
    <mergeCell ref="P6:Q6"/>
    <mergeCell ref="N7:O7"/>
    <mergeCell ref="P7:Q7"/>
    <mergeCell ref="F41:H41"/>
    <mergeCell ref="F27:H27"/>
    <mergeCell ref="F28:H28"/>
    <mergeCell ref="F29:H29"/>
    <mergeCell ref="F30:H30"/>
    <mergeCell ref="F31:H31"/>
    <mergeCell ref="F42:H42"/>
    <mergeCell ref="F43:H43"/>
    <mergeCell ref="F44:H44"/>
    <mergeCell ref="F45:H45"/>
    <mergeCell ref="F36:H36"/>
    <mergeCell ref="F37:H37"/>
    <mergeCell ref="F38:H38"/>
    <mergeCell ref="F39:H39"/>
    <mergeCell ref="F40:H40"/>
    <mergeCell ref="P46:Q46"/>
    <mergeCell ref="O47:Q47"/>
    <mergeCell ref="J44:M44"/>
    <mergeCell ref="O44:Q44"/>
    <mergeCell ref="O45:Q45"/>
    <mergeCell ref="U1:V1"/>
    <mergeCell ref="W1:X1"/>
    <mergeCell ref="K2:L2"/>
    <mergeCell ref="L3:M3"/>
    <mergeCell ref="N2:O2"/>
    <mergeCell ref="P2:Q2"/>
    <mergeCell ref="J1:Q1"/>
    <mergeCell ref="R2:S2"/>
    <mergeCell ref="A1:G1"/>
    <mergeCell ref="A2:B2"/>
    <mergeCell ref="C2:E2"/>
    <mergeCell ref="G2:H2"/>
    <mergeCell ref="A3:B3"/>
    <mergeCell ref="C3:H3"/>
    <mergeCell ref="A4:B4"/>
    <mergeCell ref="C4:H4"/>
    <mergeCell ref="C6:G6"/>
    <mergeCell ref="C7:G7"/>
    <mergeCell ref="C8:D8"/>
    <mergeCell ref="C9:D9"/>
    <mergeCell ref="C10:D10"/>
    <mergeCell ref="C11:D11"/>
    <mergeCell ref="D13:F13"/>
    <mergeCell ref="F15:H15"/>
    <mergeCell ref="F46:H46"/>
    <mergeCell ref="F16:H16"/>
    <mergeCell ref="F32:H32"/>
    <mergeCell ref="F33:H33"/>
    <mergeCell ref="F34:H34"/>
    <mergeCell ref="F35:H35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</mergeCells>
  <hyperlinks>
    <hyperlink ref="C3" r:id="rId2" display="8-910-940-30-86/andy75077@yandex.ru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zoomScale="130" zoomScaleNormal="130" workbookViewId="0">
      <selection sqref="A1:H1"/>
    </sheetView>
  </sheetViews>
  <sheetFormatPr defaultColWidth="9.140625" defaultRowHeight="15" x14ac:dyDescent="0.25"/>
  <cols>
    <col min="1" max="7" width="9.140625" style="17"/>
    <col min="8" max="8" width="11" style="17" bestFit="1" customWidth="1"/>
    <col min="9" max="9" width="10.5703125" style="17" customWidth="1"/>
    <col min="10" max="10" width="4.140625" style="17" customWidth="1"/>
    <col min="11" max="11" width="43.7109375" style="17" customWidth="1"/>
    <col min="12" max="12" width="9.140625" style="17" customWidth="1"/>
    <col min="13" max="13" width="8.5703125" style="17" customWidth="1"/>
    <col min="14" max="14" width="9" style="17" customWidth="1"/>
    <col min="15" max="15" width="4.28515625" style="17" customWidth="1"/>
    <col min="16" max="16" width="23.7109375" style="17" bestFit="1" customWidth="1"/>
    <col min="17" max="17" width="28.42578125" style="17" customWidth="1"/>
    <col min="18" max="18" width="26.85546875" style="17" bestFit="1" customWidth="1"/>
    <col min="19" max="16384" width="9.140625" style="17"/>
  </cols>
  <sheetData>
    <row r="1" spans="1:19" ht="21" customHeight="1" thickBot="1" x14ac:dyDescent="0.35">
      <c r="A1" s="188" t="s">
        <v>886</v>
      </c>
      <c r="B1" s="189"/>
      <c r="C1" s="189"/>
      <c r="D1" s="189"/>
      <c r="E1" s="189"/>
      <c r="F1" s="189"/>
      <c r="G1" s="189"/>
      <c r="H1" s="189"/>
      <c r="I1" s="35"/>
      <c r="K1" s="84" t="s">
        <v>887</v>
      </c>
      <c r="L1" s="84" t="s">
        <v>11</v>
      </c>
      <c r="M1" s="84" t="s">
        <v>12</v>
      </c>
      <c r="N1" s="84" t="s">
        <v>13</v>
      </c>
      <c r="O1" s="74"/>
      <c r="P1" s="83" t="s">
        <v>888</v>
      </c>
      <c r="Q1" s="84" t="s">
        <v>889</v>
      </c>
      <c r="R1" s="84" t="s">
        <v>890</v>
      </c>
      <c r="S1" s="51"/>
    </row>
    <row r="2" spans="1:19" ht="18" customHeight="1" x14ac:dyDescent="0.3">
      <c r="A2" s="190" t="s">
        <v>8</v>
      </c>
      <c r="B2" s="191"/>
      <c r="C2" s="192"/>
      <c r="D2" s="192"/>
      <c r="E2" s="192"/>
      <c r="F2" s="6" t="s">
        <v>9</v>
      </c>
      <c r="G2" s="193" t="s">
        <v>10</v>
      </c>
      <c r="H2" s="193"/>
      <c r="I2" s="194"/>
      <c r="K2" s="77" t="s">
        <v>891</v>
      </c>
      <c r="L2" s="78">
        <v>3900</v>
      </c>
      <c r="M2" s="78">
        <v>4190</v>
      </c>
      <c r="N2" s="78">
        <v>4670</v>
      </c>
      <c r="O2" s="75"/>
      <c r="P2" s="12" t="s">
        <v>892</v>
      </c>
      <c r="Q2" s="12" t="s">
        <v>893</v>
      </c>
      <c r="R2" s="12" t="s">
        <v>894</v>
      </c>
      <c r="S2" s="51"/>
    </row>
    <row r="3" spans="1:19" ht="15.75" customHeight="1" x14ac:dyDescent="0.25">
      <c r="A3" s="195" t="s">
        <v>23</v>
      </c>
      <c r="B3" s="196"/>
      <c r="C3" s="197" t="s">
        <v>24</v>
      </c>
      <c r="D3" s="198"/>
      <c r="E3" s="198"/>
      <c r="F3" s="198"/>
      <c r="G3" s="198"/>
      <c r="H3" s="198"/>
      <c r="I3" s="199"/>
      <c r="K3" s="77" t="s">
        <v>895</v>
      </c>
      <c r="L3" s="78">
        <v>5040</v>
      </c>
      <c r="M3" s="78">
        <v>5320</v>
      </c>
      <c r="N3" s="78">
        <v>5820</v>
      </c>
      <c r="O3" s="76"/>
      <c r="P3" s="12" t="s">
        <v>896</v>
      </c>
      <c r="Q3" s="12" t="s">
        <v>897</v>
      </c>
      <c r="R3" s="12" t="s">
        <v>898</v>
      </c>
      <c r="S3" s="51"/>
    </row>
    <row r="4" spans="1:19" ht="15.75" customHeight="1" thickBot="1" x14ac:dyDescent="0.3">
      <c r="A4" s="201" t="s">
        <v>31</v>
      </c>
      <c r="B4" s="202"/>
      <c r="C4" s="203">
        <f ca="1">NOW()</f>
        <v>44166.732085185184</v>
      </c>
      <c r="D4" s="204"/>
      <c r="E4" s="204"/>
      <c r="F4" s="204"/>
      <c r="G4" s="204"/>
      <c r="H4" s="204"/>
      <c r="I4" s="205"/>
      <c r="K4" s="77" t="s">
        <v>899</v>
      </c>
      <c r="L4" s="78">
        <v>5320</v>
      </c>
      <c r="M4" s="78">
        <v>5600</v>
      </c>
      <c r="N4" s="78">
        <v>6110</v>
      </c>
      <c r="O4" s="76"/>
      <c r="P4" s="12" t="s">
        <v>900</v>
      </c>
      <c r="Q4" s="12" t="s">
        <v>901</v>
      </c>
      <c r="R4" s="12" t="s">
        <v>902</v>
      </c>
      <c r="S4" s="51"/>
    </row>
    <row r="5" spans="1:19" ht="15.75" customHeight="1" x14ac:dyDescent="0.25">
      <c r="A5" s="29"/>
      <c r="B5" s="28"/>
      <c r="C5" s="28"/>
      <c r="D5" s="28"/>
      <c r="E5" s="28"/>
      <c r="F5" s="28"/>
      <c r="G5" s="28"/>
      <c r="H5" s="28"/>
      <c r="I5" s="36"/>
      <c r="K5" s="77" t="s">
        <v>903</v>
      </c>
      <c r="L5" s="78">
        <v>14890</v>
      </c>
      <c r="M5" s="78">
        <v>15960</v>
      </c>
      <c r="N5" s="78">
        <v>17860</v>
      </c>
      <c r="O5" s="76"/>
      <c r="P5" s="12" t="s">
        <v>904</v>
      </c>
      <c r="Q5" s="12" t="s">
        <v>905</v>
      </c>
      <c r="R5" s="12" t="s">
        <v>906</v>
      </c>
      <c r="S5" s="61"/>
    </row>
    <row r="6" spans="1:19" ht="15.75" x14ac:dyDescent="0.25">
      <c r="A6" s="29" t="s">
        <v>45</v>
      </c>
      <c r="B6" s="37" t="str">
        <f>M1</f>
        <v>кат 2</v>
      </c>
      <c r="C6" s="206"/>
      <c r="D6" s="206"/>
      <c r="E6" s="206"/>
      <c r="F6" s="206"/>
      <c r="G6" s="206"/>
      <c r="H6" s="206"/>
      <c r="I6" s="36"/>
      <c r="K6" s="77" t="s">
        <v>907</v>
      </c>
      <c r="L6" s="78">
        <v>15600</v>
      </c>
      <c r="M6" s="78">
        <v>16670</v>
      </c>
      <c r="N6" s="78">
        <v>18590</v>
      </c>
      <c r="O6" s="76"/>
      <c r="P6" s="12" t="s">
        <v>908</v>
      </c>
      <c r="Q6" s="12" t="s">
        <v>909</v>
      </c>
      <c r="R6" s="12" t="s">
        <v>910</v>
      </c>
      <c r="S6" s="62"/>
    </row>
    <row r="7" spans="1:19" ht="18" x14ac:dyDescent="0.25">
      <c r="A7" s="29" t="s">
        <v>53</v>
      </c>
      <c r="B7" s="28"/>
      <c r="C7" s="198"/>
      <c r="D7" s="198"/>
      <c r="E7" s="198"/>
      <c r="F7" s="198"/>
      <c r="G7" s="198"/>
      <c r="H7" s="198"/>
      <c r="I7" s="36"/>
      <c r="K7" s="77" t="s">
        <v>911</v>
      </c>
      <c r="L7" s="78">
        <v>510</v>
      </c>
      <c r="M7" s="78">
        <v>550</v>
      </c>
      <c r="N7" s="78">
        <v>610</v>
      </c>
      <c r="O7" s="76"/>
      <c r="P7" s="12" t="s">
        <v>912</v>
      </c>
      <c r="Q7" s="12" t="s">
        <v>913</v>
      </c>
      <c r="R7" s="12" t="s">
        <v>914</v>
      </c>
      <c r="S7" s="52"/>
    </row>
    <row r="8" spans="1:19" x14ac:dyDescent="0.25">
      <c r="A8" s="29" t="s">
        <v>59</v>
      </c>
      <c r="B8" s="28"/>
      <c r="C8" s="207"/>
      <c r="D8" s="207"/>
      <c r="E8" s="28"/>
      <c r="F8" s="28"/>
      <c r="G8" s="28"/>
      <c r="H8" s="28"/>
      <c r="I8" s="36"/>
      <c r="K8" s="77" t="s">
        <v>915</v>
      </c>
      <c r="L8" s="78">
        <v>540</v>
      </c>
      <c r="M8" s="78">
        <v>590</v>
      </c>
      <c r="N8" s="78">
        <v>640</v>
      </c>
      <c r="O8" s="76"/>
      <c r="P8" s="12" t="s">
        <v>916</v>
      </c>
      <c r="Q8" s="12" t="s">
        <v>917</v>
      </c>
      <c r="R8" s="12" t="s">
        <v>918</v>
      </c>
      <c r="S8" s="53"/>
    </row>
    <row r="9" spans="1:19" ht="15" customHeight="1" x14ac:dyDescent="0.25">
      <c r="A9" s="29" t="s">
        <v>66</v>
      </c>
      <c r="B9" s="28"/>
      <c r="C9" s="208" t="s">
        <v>1410</v>
      </c>
      <c r="D9" s="208"/>
      <c r="E9" s="28"/>
      <c r="F9" s="28"/>
      <c r="G9" s="28"/>
      <c r="H9" s="28"/>
      <c r="I9" s="36"/>
      <c r="K9" s="77" t="s">
        <v>919</v>
      </c>
      <c r="L9" s="78">
        <v>4900</v>
      </c>
      <c r="M9" s="78">
        <v>5250</v>
      </c>
      <c r="N9" s="78">
        <v>5900</v>
      </c>
      <c r="O9" s="76"/>
      <c r="P9" s="12" t="s">
        <v>920</v>
      </c>
      <c r="Q9" s="12" t="s">
        <v>921</v>
      </c>
      <c r="R9" s="12" t="s">
        <v>922</v>
      </c>
      <c r="S9" s="54"/>
    </row>
    <row r="10" spans="1:19" ht="15" customHeight="1" x14ac:dyDescent="0.25">
      <c r="A10" s="29" t="s">
        <v>74</v>
      </c>
      <c r="B10" s="28"/>
      <c r="C10" s="207"/>
      <c r="D10" s="207"/>
      <c r="E10" s="28"/>
      <c r="F10" s="28"/>
      <c r="G10" s="28"/>
      <c r="H10" s="28"/>
      <c r="I10" s="36"/>
      <c r="K10" s="77" t="s">
        <v>923</v>
      </c>
      <c r="L10" s="78">
        <v>850</v>
      </c>
      <c r="M10" s="78">
        <v>900</v>
      </c>
      <c r="N10" s="78">
        <v>1010</v>
      </c>
      <c r="O10" s="76"/>
      <c r="P10" s="12" t="s">
        <v>924</v>
      </c>
      <c r="Q10" s="12" t="s">
        <v>925</v>
      </c>
      <c r="R10" s="12" t="s">
        <v>926</v>
      </c>
      <c r="S10" s="54"/>
    </row>
    <row r="11" spans="1:19" ht="15" customHeight="1" x14ac:dyDescent="0.25">
      <c r="A11" s="29" t="s">
        <v>82</v>
      </c>
      <c r="B11" s="28"/>
      <c r="C11" s="207"/>
      <c r="D11" s="207"/>
      <c r="E11" s="28"/>
      <c r="F11" s="28"/>
      <c r="G11" s="209" t="s">
        <v>83</v>
      </c>
      <c r="H11" s="209"/>
      <c r="I11" s="36"/>
      <c r="K11" s="77" t="s">
        <v>930</v>
      </c>
      <c r="L11" s="78">
        <v>1070</v>
      </c>
      <c r="M11" s="78">
        <v>1150</v>
      </c>
      <c r="N11" s="78">
        <v>1290</v>
      </c>
      <c r="O11" s="76"/>
      <c r="P11" s="12" t="s">
        <v>927</v>
      </c>
      <c r="Q11" s="12" t="s">
        <v>928</v>
      </c>
      <c r="R11" s="12" t="s">
        <v>929</v>
      </c>
      <c r="S11" s="54"/>
    </row>
    <row r="12" spans="1:19" ht="15" customHeight="1" x14ac:dyDescent="0.25">
      <c r="A12" s="29" t="s">
        <v>91</v>
      </c>
      <c r="B12" s="28"/>
      <c r="C12" s="94">
        <v>19</v>
      </c>
      <c r="D12" s="95"/>
      <c r="E12" s="28"/>
      <c r="F12" s="28"/>
      <c r="G12" s="210" t="s">
        <v>92</v>
      </c>
      <c r="H12" s="210"/>
      <c r="I12" s="36"/>
      <c r="K12" s="77" t="s">
        <v>934</v>
      </c>
      <c r="L12" s="78">
        <v>2060</v>
      </c>
      <c r="M12" s="78">
        <v>2180</v>
      </c>
      <c r="N12" s="78">
        <v>2420</v>
      </c>
      <c r="O12" s="76"/>
      <c r="P12" s="12" t="s">
        <v>931</v>
      </c>
      <c r="Q12" s="12" t="s">
        <v>932</v>
      </c>
      <c r="R12" s="12" t="s">
        <v>933</v>
      </c>
      <c r="S12" s="54"/>
    </row>
    <row r="13" spans="1:19" ht="15" customHeight="1" x14ac:dyDescent="0.25">
      <c r="A13" s="29" t="s">
        <v>100</v>
      </c>
      <c r="B13" s="28"/>
      <c r="C13" s="11"/>
      <c r="D13" s="257"/>
      <c r="E13" s="257"/>
      <c r="F13" s="257"/>
      <c r="G13" s="258"/>
      <c r="H13" s="28"/>
      <c r="I13" s="36"/>
      <c r="K13" s="77" t="s">
        <v>938</v>
      </c>
      <c r="L13" s="78">
        <v>1730</v>
      </c>
      <c r="M13" s="78">
        <v>1840</v>
      </c>
      <c r="N13" s="78">
        <v>2060</v>
      </c>
      <c r="O13" s="76"/>
      <c r="P13" s="12" t="s">
        <v>935</v>
      </c>
      <c r="Q13" s="12" t="s">
        <v>936</v>
      </c>
      <c r="R13" s="12" t="s">
        <v>937</v>
      </c>
      <c r="S13" s="54"/>
    </row>
    <row r="14" spans="1:19" ht="15" customHeight="1" x14ac:dyDescent="0.25">
      <c r="A14" s="29"/>
      <c r="B14" s="28"/>
      <c r="C14" s="28"/>
      <c r="D14" s="28"/>
      <c r="E14" s="28"/>
      <c r="F14" s="28"/>
      <c r="G14" s="28"/>
      <c r="H14" s="28"/>
      <c r="I14" s="36"/>
      <c r="K14" s="77" t="s">
        <v>942</v>
      </c>
      <c r="L14" s="78">
        <v>3610</v>
      </c>
      <c r="M14" s="78">
        <v>3830</v>
      </c>
      <c r="N14" s="78">
        <v>4250</v>
      </c>
      <c r="O14" s="76"/>
      <c r="P14" s="12" t="s">
        <v>939</v>
      </c>
      <c r="Q14" s="12" t="s">
        <v>940</v>
      </c>
      <c r="R14" s="12" t="s">
        <v>941</v>
      </c>
      <c r="S14" s="54"/>
    </row>
    <row r="15" spans="1:19" ht="15" customHeight="1" x14ac:dyDescent="0.25">
      <c r="A15" s="93" t="s">
        <v>115</v>
      </c>
      <c r="B15" s="12" t="s">
        <v>116</v>
      </c>
      <c r="C15" s="12" t="s">
        <v>117</v>
      </c>
      <c r="D15" s="12" t="s">
        <v>118</v>
      </c>
      <c r="E15" s="12" t="s">
        <v>0</v>
      </c>
      <c r="F15" s="200" t="s">
        <v>119</v>
      </c>
      <c r="G15" s="200"/>
      <c r="H15" s="200"/>
      <c r="I15" s="36"/>
      <c r="K15" s="77" t="s">
        <v>946</v>
      </c>
      <c r="L15" s="78">
        <v>810</v>
      </c>
      <c r="M15" s="78">
        <v>860</v>
      </c>
      <c r="N15" s="78">
        <v>970</v>
      </c>
      <c r="O15" s="76"/>
      <c r="P15" s="12" t="s">
        <v>943</v>
      </c>
      <c r="Q15" s="12" t="s">
        <v>944</v>
      </c>
      <c r="R15" s="12" t="s">
        <v>945</v>
      </c>
      <c r="S15" s="54"/>
    </row>
    <row r="16" spans="1:19" ht="15" customHeight="1" x14ac:dyDescent="0.25">
      <c r="A16" s="93">
        <v>1</v>
      </c>
      <c r="B16" s="2"/>
      <c r="C16" s="2"/>
      <c r="D16" s="2"/>
      <c r="E16" s="13">
        <f t="shared" ref="E16:E46" si="0">B16*C16*D16*0.000001</f>
        <v>0</v>
      </c>
      <c r="F16" s="212"/>
      <c r="G16" s="207"/>
      <c r="H16" s="207"/>
      <c r="I16" s="36"/>
      <c r="K16" s="77" t="s">
        <v>950</v>
      </c>
      <c r="L16" s="78">
        <v>1490</v>
      </c>
      <c r="M16" s="78">
        <v>1560</v>
      </c>
      <c r="N16" s="78">
        <v>1770</v>
      </c>
      <c r="O16" s="76"/>
      <c r="P16" s="12" t="s">
        <v>947</v>
      </c>
      <c r="Q16" s="12" t="s">
        <v>948</v>
      </c>
      <c r="R16" s="12" t="s">
        <v>949</v>
      </c>
      <c r="S16" s="54"/>
    </row>
    <row r="17" spans="1:19" ht="15" customHeight="1" x14ac:dyDescent="0.25">
      <c r="A17" s="93">
        <v>2</v>
      </c>
      <c r="B17" s="2"/>
      <c r="C17" s="2"/>
      <c r="D17" s="2"/>
      <c r="E17" s="13">
        <f t="shared" si="0"/>
        <v>0</v>
      </c>
      <c r="F17" s="212"/>
      <c r="G17" s="207"/>
      <c r="H17" s="207"/>
      <c r="I17" s="36"/>
      <c r="K17" s="77" t="s">
        <v>952</v>
      </c>
      <c r="L17" s="78">
        <v>1130</v>
      </c>
      <c r="M17" s="78">
        <v>1230</v>
      </c>
      <c r="N17" s="78">
        <v>1360</v>
      </c>
      <c r="O17" s="76"/>
      <c r="P17" s="79"/>
      <c r="Q17" s="12" t="s">
        <v>951</v>
      </c>
      <c r="R17" s="80"/>
      <c r="S17" s="54"/>
    </row>
    <row r="18" spans="1:19" ht="15" customHeight="1" x14ac:dyDescent="0.25">
      <c r="A18" s="93">
        <v>3</v>
      </c>
      <c r="B18" s="2"/>
      <c r="C18" s="2"/>
      <c r="D18" s="2"/>
      <c r="E18" s="13">
        <f t="shared" si="0"/>
        <v>0</v>
      </c>
      <c r="F18" s="212"/>
      <c r="G18" s="207"/>
      <c r="H18" s="207"/>
      <c r="I18" s="36"/>
      <c r="K18" s="77" t="s">
        <v>954</v>
      </c>
      <c r="L18" s="78">
        <v>1360</v>
      </c>
      <c r="M18" s="78">
        <v>1490</v>
      </c>
      <c r="N18" s="78">
        <v>1630</v>
      </c>
      <c r="O18" s="76"/>
      <c r="P18" s="79"/>
      <c r="Q18" s="12" t="s">
        <v>953</v>
      </c>
      <c r="R18" s="80"/>
      <c r="S18" s="54"/>
    </row>
    <row r="19" spans="1:19" ht="15" customHeight="1" x14ac:dyDescent="0.25">
      <c r="A19" s="93">
        <v>4</v>
      </c>
      <c r="B19" s="2"/>
      <c r="C19" s="2"/>
      <c r="D19" s="2"/>
      <c r="E19" s="13">
        <f t="shared" si="0"/>
        <v>0</v>
      </c>
      <c r="F19" s="212"/>
      <c r="G19" s="207"/>
      <c r="H19" s="207"/>
      <c r="I19" s="36"/>
      <c r="K19" s="77" t="s">
        <v>956</v>
      </c>
      <c r="L19" s="78">
        <v>2820</v>
      </c>
      <c r="M19" s="78">
        <v>3020</v>
      </c>
      <c r="N19" s="78">
        <v>3380</v>
      </c>
      <c r="O19" s="76"/>
      <c r="P19" s="79"/>
      <c r="Q19" s="12" t="s">
        <v>955</v>
      </c>
      <c r="R19" s="80"/>
      <c r="S19" s="54"/>
    </row>
    <row r="20" spans="1:19" ht="15" customHeight="1" x14ac:dyDescent="0.25">
      <c r="A20" s="93">
        <v>5</v>
      </c>
      <c r="B20" s="2"/>
      <c r="C20" s="2"/>
      <c r="D20" s="2"/>
      <c r="E20" s="13">
        <f t="shared" si="0"/>
        <v>0</v>
      </c>
      <c r="F20" s="212"/>
      <c r="G20" s="207"/>
      <c r="H20" s="207"/>
      <c r="I20" s="36"/>
      <c r="K20" s="77" t="s">
        <v>958</v>
      </c>
      <c r="L20" s="78">
        <v>1770</v>
      </c>
      <c r="M20" s="78">
        <v>1910</v>
      </c>
      <c r="N20" s="78">
        <v>2120</v>
      </c>
      <c r="O20" s="76"/>
      <c r="P20" s="79"/>
      <c r="Q20" s="12" t="s">
        <v>957</v>
      </c>
      <c r="R20" s="80"/>
      <c r="S20" s="54"/>
    </row>
    <row r="21" spans="1:19" ht="15" customHeight="1" x14ac:dyDescent="0.25">
      <c r="A21" s="93">
        <v>6</v>
      </c>
      <c r="B21" s="2"/>
      <c r="C21" s="2"/>
      <c r="D21" s="2"/>
      <c r="E21" s="13">
        <f t="shared" si="0"/>
        <v>0</v>
      </c>
      <c r="F21" s="212"/>
      <c r="G21" s="207"/>
      <c r="H21" s="207"/>
      <c r="I21" s="36"/>
      <c r="K21" s="77" t="s">
        <v>960</v>
      </c>
      <c r="L21" s="78">
        <v>1740</v>
      </c>
      <c r="M21" s="78">
        <v>1860</v>
      </c>
      <c r="N21" s="78">
        <v>2090</v>
      </c>
      <c r="O21" s="76"/>
      <c r="P21" s="79"/>
      <c r="Q21" s="12" t="s">
        <v>959</v>
      </c>
      <c r="R21" s="80"/>
      <c r="S21" s="54"/>
    </row>
    <row r="22" spans="1:19" ht="15" customHeight="1" x14ac:dyDescent="0.25">
      <c r="A22" s="93">
        <v>7</v>
      </c>
      <c r="B22" s="2"/>
      <c r="C22" s="2"/>
      <c r="D22" s="2"/>
      <c r="E22" s="13">
        <f t="shared" si="0"/>
        <v>0</v>
      </c>
      <c r="F22" s="212"/>
      <c r="G22" s="207"/>
      <c r="H22" s="207"/>
      <c r="I22" s="36"/>
      <c r="K22" s="77" t="s">
        <v>962</v>
      </c>
      <c r="L22" s="78">
        <v>850</v>
      </c>
      <c r="M22" s="78">
        <v>900</v>
      </c>
      <c r="N22" s="78">
        <v>1010</v>
      </c>
      <c r="O22" s="76"/>
      <c r="P22" s="79"/>
      <c r="Q22" s="12" t="s">
        <v>961</v>
      </c>
      <c r="R22" s="80"/>
      <c r="S22" s="54"/>
    </row>
    <row r="23" spans="1:19" ht="15" customHeight="1" x14ac:dyDescent="0.25">
      <c r="A23" s="93">
        <v>8</v>
      </c>
      <c r="B23" s="2"/>
      <c r="C23" s="2"/>
      <c r="D23" s="2"/>
      <c r="E23" s="13">
        <f t="shared" si="0"/>
        <v>0</v>
      </c>
      <c r="F23" s="212"/>
      <c r="G23" s="207"/>
      <c r="H23" s="207"/>
      <c r="I23" s="36"/>
      <c r="K23" s="63"/>
      <c r="L23" s="64"/>
      <c r="M23" s="64"/>
      <c r="N23" s="64"/>
      <c r="O23" s="76"/>
      <c r="P23" s="79"/>
      <c r="Q23" s="12" t="s">
        <v>963</v>
      </c>
      <c r="R23" s="80"/>
      <c r="S23" s="54"/>
    </row>
    <row r="24" spans="1:19" ht="15" customHeight="1" x14ac:dyDescent="0.25">
      <c r="A24" s="93">
        <v>9</v>
      </c>
      <c r="B24" s="2"/>
      <c r="C24" s="2"/>
      <c r="D24" s="2"/>
      <c r="E24" s="13">
        <f t="shared" si="0"/>
        <v>0</v>
      </c>
      <c r="F24" s="212"/>
      <c r="G24" s="207"/>
      <c r="H24" s="207"/>
      <c r="I24" s="36"/>
      <c r="K24" s="65" t="s">
        <v>965</v>
      </c>
      <c r="L24" s="65"/>
      <c r="M24" s="65"/>
      <c r="O24" s="76"/>
      <c r="P24" s="79"/>
      <c r="Q24" s="12" t="s">
        <v>964</v>
      </c>
      <c r="R24" s="80"/>
      <c r="S24" s="54"/>
    </row>
    <row r="25" spans="1:19" ht="15" customHeight="1" x14ac:dyDescent="0.25">
      <c r="A25" s="93">
        <v>10</v>
      </c>
      <c r="B25" s="2"/>
      <c r="C25" s="2"/>
      <c r="D25" s="2"/>
      <c r="E25" s="13">
        <f t="shared" si="0"/>
        <v>0</v>
      </c>
      <c r="F25" s="212"/>
      <c r="G25" s="207"/>
      <c r="H25" s="207"/>
      <c r="I25" s="36"/>
      <c r="K25" s="65" t="s">
        <v>967</v>
      </c>
      <c r="L25" s="65"/>
      <c r="M25" s="65"/>
      <c r="P25" s="68"/>
      <c r="Q25" s="12" t="s">
        <v>966</v>
      </c>
      <c r="R25" s="80"/>
      <c r="S25" s="54"/>
    </row>
    <row r="26" spans="1:19" ht="15" customHeight="1" x14ac:dyDescent="0.25">
      <c r="A26" s="93">
        <v>11</v>
      </c>
      <c r="B26" s="2"/>
      <c r="C26" s="2"/>
      <c r="D26" s="2"/>
      <c r="E26" s="13">
        <f t="shared" si="0"/>
        <v>0</v>
      </c>
      <c r="F26" s="212"/>
      <c r="G26" s="207"/>
      <c r="H26" s="207"/>
      <c r="I26" s="36"/>
      <c r="K26" s="66" t="s">
        <v>1476</v>
      </c>
      <c r="L26" s="66"/>
      <c r="M26" s="66"/>
      <c r="P26" s="68"/>
      <c r="Q26" s="12" t="s">
        <v>968</v>
      </c>
      <c r="R26" s="80"/>
      <c r="S26" s="54"/>
    </row>
    <row r="27" spans="1:19" ht="15" customHeight="1" x14ac:dyDescent="0.25">
      <c r="A27" s="93">
        <v>12</v>
      </c>
      <c r="B27" s="2"/>
      <c r="C27" s="2"/>
      <c r="D27" s="2"/>
      <c r="E27" s="13">
        <f t="shared" si="0"/>
        <v>0</v>
      </c>
      <c r="F27" s="212"/>
      <c r="G27" s="207"/>
      <c r="H27" s="207"/>
      <c r="I27" s="36"/>
      <c r="K27" s="66" t="s">
        <v>1477</v>
      </c>
      <c r="L27" s="66"/>
      <c r="M27" s="66"/>
      <c r="P27" s="68"/>
      <c r="Q27" s="80"/>
      <c r="R27" s="80"/>
      <c r="S27" s="54"/>
    </row>
    <row r="28" spans="1:19" ht="15" customHeight="1" x14ac:dyDescent="0.25">
      <c r="A28" s="93">
        <v>13</v>
      </c>
      <c r="B28" s="2"/>
      <c r="C28" s="2"/>
      <c r="D28" s="2"/>
      <c r="E28" s="13">
        <f t="shared" si="0"/>
        <v>0</v>
      </c>
      <c r="F28" s="212"/>
      <c r="G28" s="207"/>
      <c r="H28" s="207"/>
      <c r="I28" s="36"/>
      <c r="K28" s="66" t="s">
        <v>1478</v>
      </c>
      <c r="L28" s="66"/>
      <c r="M28" s="66"/>
      <c r="Q28" s="80"/>
      <c r="R28" s="80"/>
      <c r="S28" s="54"/>
    </row>
    <row r="29" spans="1:19" ht="15" customHeight="1" x14ac:dyDescent="0.25">
      <c r="A29" s="93">
        <v>14</v>
      </c>
      <c r="B29" s="2"/>
      <c r="C29" s="2"/>
      <c r="D29" s="2"/>
      <c r="E29" s="13">
        <f t="shared" si="0"/>
        <v>0</v>
      </c>
      <c r="F29" s="212"/>
      <c r="G29" s="207"/>
      <c r="H29" s="207"/>
      <c r="I29" s="36"/>
      <c r="K29" s="66" t="s">
        <v>969</v>
      </c>
      <c r="L29" s="66"/>
      <c r="M29" s="66"/>
      <c r="N29" s="57"/>
      <c r="Q29" s="80"/>
      <c r="R29" s="80"/>
      <c r="S29" s="54"/>
    </row>
    <row r="30" spans="1:19" ht="15" customHeight="1" x14ac:dyDescent="0.25">
      <c r="A30" s="93">
        <v>15</v>
      </c>
      <c r="B30" s="2"/>
      <c r="C30" s="2"/>
      <c r="D30" s="2"/>
      <c r="E30" s="13">
        <f t="shared" si="0"/>
        <v>0</v>
      </c>
      <c r="F30" s="212"/>
      <c r="G30" s="207"/>
      <c r="H30" s="207"/>
      <c r="I30" s="36"/>
      <c r="K30" s="66" t="s">
        <v>970</v>
      </c>
      <c r="L30" s="66"/>
      <c r="M30" s="66"/>
      <c r="N30" s="57"/>
      <c r="Q30" s="80"/>
      <c r="R30" s="80"/>
      <c r="S30" s="54"/>
    </row>
    <row r="31" spans="1:19" ht="15" customHeight="1" x14ac:dyDescent="0.25">
      <c r="A31" s="93">
        <v>16</v>
      </c>
      <c r="B31" s="2"/>
      <c r="C31" s="2"/>
      <c r="D31" s="2"/>
      <c r="E31" s="13">
        <f t="shared" si="0"/>
        <v>0</v>
      </c>
      <c r="F31" s="212"/>
      <c r="G31" s="207"/>
      <c r="H31" s="207"/>
      <c r="I31" s="36"/>
      <c r="K31" s="66" t="s">
        <v>971</v>
      </c>
      <c r="L31" s="66"/>
      <c r="M31" s="66"/>
      <c r="N31" s="60"/>
      <c r="O31" s="59"/>
      <c r="Q31" s="81"/>
      <c r="R31" s="81"/>
      <c r="S31" s="55"/>
    </row>
    <row r="32" spans="1:19" ht="15" customHeight="1" x14ac:dyDescent="0.25">
      <c r="A32" s="93">
        <v>17</v>
      </c>
      <c r="B32" s="2"/>
      <c r="C32" s="2"/>
      <c r="D32" s="2"/>
      <c r="E32" s="13">
        <f t="shared" si="0"/>
        <v>0</v>
      </c>
      <c r="F32" s="212"/>
      <c r="G32" s="207"/>
      <c r="H32" s="207"/>
      <c r="I32" s="36"/>
      <c r="K32" s="66" t="s">
        <v>972</v>
      </c>
      <c r="L32" s="66"/>
      <c r="M32" s="66"/>
      <c r="O32" s="59"/>
      <c r="Q32" s="82"/>
      <c r="R32" s="82"/>
      <c r="S32" s="56"/>
    </row>
    <row r="33" spans="1:19" ht="15" customHeight="1" x14ac:dyDescent="0.25">
      <c r="A33" s="93">
        <v>18</v>
      </c>
      <c r="B33" s="2"/>
      <c r="C33" s="2"/>
      <c r="D33" s="2"/>
      <c r="E33" s="13">
        <f t="shared" si="0"/>
        <v>0</v>
      </c>
      <c r="F33" s="212"/>
      <c r="G33" s="207"/>
      <c r="H33" s="207"/>
      <c r="I33" s="36"/>
      <c r="K33" s="66" t="s">
        <v>973</v>
      </c>
      <c r="L33" s="66"/>
      <c r="M33" s="66"/>
      <c r="O33" s="59"/>
      <c r="Q33" s="56"/>
      <c r="R33" s="56"/>
      <c r="S33" s="56"/>
    </row>
    <row r="34" spans="1:19" ht="15" customHeight="1" x14ac:dyDescent="0.25">
      <c r="A34" s="93">
        <v>19</v>
      </c>
      <c r="B34" s="2"/>
      <c r="C34" s="2"/>
      <c r="D34" s="2"/>
      <c r="E34" s="13">
        <f t="shared" si="0"/>
        <v>0</v>
      </c>
      <c r="F34" s="212"/>
      <c r="G34" s="207"/>
      <c r="H34" s="207"/>
      <c r="I34" s="36"/>
      <c r="K34" s="66" t="s">
        <v>974</v>
      </c>
      <c r="L34" s="66"/>
      <c r="M34" s="66"/>
      <c r="P34" s="58"/>
      <c r="Q34" s="57"/>
      <c r="R34" s="57"/>
      <c r="S34" s="57"/>
    </row>
    <row r="35" spans="1:19" ht="15" customHeight="1" x14ac:dyDescent="0.25">
      <c r="A35" s="93">
        <v>20</v>
      </c>
      <c r="B35" s="2"/>
      <c r="C35" s="2"/>
      <c r="D35" s="2"/>
      <c r="E35" s="13">
        <f t="shared" si="0"/>
        <v>0</v>
      </c>
      <c r="F35" s="212"/>
      <c r="G35" s="207"/>
      <c r="H35" s="207"/>
      <c r="I35" s="36"/>
      <c r="K35" s="66" t="s">
        <v>975</v>
      </c>
      <c r="L35" s="66"/>
      <c r="M35" s="66"/>
      <c r="P35" s="58"/>
      <c r="Q35" s="57"/>
      <c r="R35" s="57"/>
      <c r="S35" s="57"/>
    </row>
    <row r="36" spans="1:19" ht="15" customHeight="1" x14ac:dyDescent="0.25">
      <c r="A36" s="93">
        <v>21</v>
      </c>
      <c r="B36" s="2"/>
      <c r="C36" s="2"/>
      <c r="D36" s="2"/>
      <c r="E36" s="13">
        <f t="shared" si="0"/>
        <v>0</v>
      </c>
      <c r="F36" s="212"/>
      <c r="G36" s="207"/>
      <c r="H36" s="207"/>
      <c r="I36" s="36"/>
      <c r="K36" s="66" t="s">
        <v>976</v>
      </c>
      <c r="L36" s="66"/>
      <c r="M36" s="66"/>
      <c r="P36" s="58"/>
      <c r="Q36" s="57"/>
      <c r="R36" s="57"/>
      <c r="S36" s="57"/>
    </row>
    <row r="37" spans="1:19" ht="15" customHeight="1" x14ac:dyDescent="0.25">
      <c r="A37" s="93">
        <v>22</v>
      </c>
      <c r="B37" s="2"/>
      <c r="C37" s="2"/>
      <c r="D37" s="2"/>
      <c r="E37" s="13">
        <f t="shared" si="0"/>
        <v>0</v>
      </c>
      <c r="F37" s="212"/>
      <c r="G37" s="207"/>
      <c r="H37" s="207"/>
      <c r="I37" s="36"/>
      <c r="K37" s="67" t="s">
        <v>977</v>
      </c>
      <c r="L37" s="68"/>
      <c r="M37" s="68"/>
      <c r="Q37" s="57"/>
      <c r="R37" s="57"/>
      <c r="S37" s="57"/>
    </row>
    <row r="38" spans="1:19" ht="15" customHeight="1" x14ac:dyDescent="0.25">
      <c r="A38" s="93">
        <v>23</v>
      </c>
      <c r="B38" s="2"/>
      <c r="C38" s="2"/>
      <c r="D38" s="2"/>
      <c r="E38" s="13">
        <f t="shared" si="0"/>
        <v>0</v>
      </c>
      <c r="F38" s="212"/>
      <c r="G38" s="207"/>
      <c r="H38" s="207"/>
      <c r="I38" s="36"/>
      <c r="K38" s="67" t="s">
        <v>1479</v>
      </c>
      <c r="L38" s="68"/>
      <c r="M38" s="68"/>
      <c r="Q38" s="57"/>
      <c r="R38" s="57"/>
      <c r="S38" s="57"/>
    </row>
    <row r="39" spans="1:19" ht="15" customHeight="1" x14ac:dyDescent="0.25">
      <c r="A39" s="93">
        <v>24</v>
      </c>
      <c r="B39" s="2"/>
      <c r="C39" s="2"/>
      <c r="D39" s="2"/>
      <c r="E39" s="13">
        <f t="shared" si="0"/>
        <v>0</v>
      </c>
      <c r="F39" s="212"/>
      <c r="G39" s="207"/>
      <c r="H39" s="207"/>
      <c r="I39" s="36"/>
      <c r="K39" s="70" t="s">
        <v>978</v>
      </c>
      <c r="L39" s="71" t="s">
        <v>979</v>
      </c>
      <c r="M39" s="66"/>
      <c r="Q39" s="57"/>
      <c r="R39" s="57"/>
      <c r="S39" s="57"/>
    </row>
    <row r="40" spans="1:19" ht="15" customHeight="1" x14ac:dyDescent="0.25">
      <c r="A40" s="93">
        <v>25</v>
      </c>
      <c r="B40" s="2"/>
      <c r="C40" s="2"/>
      <c r="D40" s="2"/>
      <c r="E40" s="13">
        <f t="shared" si="0"/>
        <v>0</v>
      </c>
      <c r="F40" s="212"/>
      <c r="G40" s="207"/>
      <c r="H40" s="207"/>
      <c r="I40" s="36"/>
      <c r="K40" s="66" t="s">
        <v>980</v>
      </c>
      <c r="L40" s="72" t="s">
        <v>981</v>
      </c>
      <c r="M40" s="66"/>
      <c r="Q40" s="57"/>
      <c r="R40" s="57"/>
      <c r="S40" s="57"/>
    </row>
    <row r="41" spans="1:19" ht="15" customHeight="1" x14ac:dyDescent="0.25">
      <c r="A41" s="93">
        <v>26</v>
      </c>
      <c r="B41" s="2"/>
      <c r="C41" s="2"/>
      <c r="D41" s="2"/>
      <c r="E41" s="13">
        <f t="shared" si="0"/>
        <v>0</v>
      </c>
      <c r="F41" s="212"/>
      <c r="G41" s="207"/>
      <c r="H41" s="207"/>
      <c r="I41" s="36"/>
      <c r="K41" s="66" t="s">
        <v>983</v>
      </c>
      <c r="L41" s="72" t="s">
        <v>984</v>
      </c>
      <c r="M41" s="66"/>
      <c r="O41" s="73" t="s">
        <v>982</v>
      </c>
      <c r="Q41" s="57"/>
      <c r="R41" s="57"/>
      <c r="S41" s="57"/>
    </row>
    <row r="42" spans="1:19" ht="15" customHeight="1" x14ac:dyDescent="0.25">
      <c r="A42" s="93">
        <v>27</v>
      </c>
      <c r="B42" s="2"/>
      <c r="C42" s="2"/>
      <c r="D42" s="2"/>
      <c r="E42" s="13">
        <f t="shared" si="0"/>
        <v>0</v>
      </c>
      <c r="F42" s="212"/>
      <c r="G42" s="207"/>
      <c r="H42" s="207"/>
      <c r="I42" s="36"/>
      <c r="K42" s="66" t="s">
        <v>986</v>
      </c>
      <c r="L42" s="72" t="s">
        <v>987</v>
      </c>
      <c r="M42" s="66"/>
      <c r="O42" s="73" t="s">
        <v>985</v>
      </c>
      <c r="Q42" s="57"/>
      <c r="R42" s="57"/>
      <c r="S42" s="57"/>
    </row>
    <row r="43" spans="1:19" ht="15" customHeight="1" x14ac:dyDescent="0.25">
      <c r="A43" s="93">
        <v>28</v>
      </c>
      <c r="B43" s="2"/>
      <c r="C43" s="2"/>
      <c r="D43" s="2"/>
      <c r="E43" s="13">
        <f t="shared" si="0"/>
        <v>0</v>
      </c>
      <c r="F43" s="212"/>
      <c r="G43" s="207"/>
      <c r="H43" s="207"/>
      <c r="I43" s="36"/>
      <c r="K43" s="66" t="s">
        <v>989</v>
      </c>
      <c r="L43" s="72" t="s">
        <v>990</v>
      </c>
      <c r="M43" s="66"/>
      <c r="O43" s="73" t="s">
        <v>988</v>
      </c>
      <c r="Q43" s="57"/>
      <c r="R43" s="57"/>
      <c r="S43" s="57"/>
    </row>
    <row r="44" spans="1:19" ht="15" customHeight="1" x14ac:dyDescent="0.25">
      <c r="A44" s="93">
        <v>29</v>
      </c>
      <c r="B44" s="2"/>
      <c r="C44" s="2"/>
      <c r="D44" s="2"/>
      <c r="E44" s="13">
        <f t="shared" si="0"/>
        <v>0</v>
      </c>
      <c r="F44" s="212"/>
      <c r="G44" s="207"/>
      <c r="H44" s="207"/>
      <c r="I44" s="36"/>
      <c r="K44" s="66" t="s">
        <v>992</v>
      </c>
      <c r="L44" s="72" t="s">
        <v>993</v>
      </c>
      <c r="M44" s="66"/>
      <c r="O44" s="73" t="s">
        <v>991</v>
      </c>
      <c r="Q44" s="57"/>
      <c r="R44" s="57"/>
      <c r="S44" s="57"/>
    </row>
    <row r="45" spans="1:19" ht="15" customHeight="1" x14ac:dyDescent="0.25">
      <c r="A45" s="93">
        <v>30</v>
      </c>
      <c r="B45" s="2"/>
      <c r="C45" s="2"/>
      <c r="D45" s="2"/>
      <c r="E45" s="13">
        <f t="shared" si="0"/>
        <v>0</v>
      </c>
      <c r="F45" s="212"/>
      <c r="G45" s="207"/>
      <c r="H45" s="207"/>
      <c r="I45" s="36"/>
      <c r="K45" s="66" t="s">
        <v>995</v>
      </c>
      <c r="L45" s="72" t="s">
        <v>996</v>
      </c>
      <c r="M45" s="66"/>
      <c r="O45" s="73" t="s">
        <v>994</v>
      </c>
      <c r="Q45" s="58"/>
      <c r="R45" s="58"/>
      <c r="S45" s="58"/>
    </row>
    <row r="46" spans="1:19" ht="15" customHeight="1" x14ac:dyDescent="0.25">
      <c r="A46" s="93">
        <v>31</v>
      </c>
      <c r="B46" s="2"/>
      <c r="C46" s="2"/>
      <c r="D46" s="2"/>
      <c r="E46" s="13">
        <f t="shared" si="0"/>
        <v>0</v>
      </c>
      <c r="F46" s="212"/>
      <c r="G46" s="207"/>
      <c r="H46" s="207"/>
      <c r="I46" s="36"/>
      <c r="K46" s="66" t="s">
        <v>998</v>
      </c>
      <c r="L46" s="72" t="s">
        <v>999</v>
      </c>
      <c r="M46" s="66"/>
      <c r="O46" s="73" t="s">
        <v>997</v>
      </c>
      <c r="Q46" s="58"/>
      <c r="R46" s="58"/>
      <c r="S46" s="58"/>
    </row>
    <row r="47" spans="1:19" ht="15" customHeight="1" x14ac:dyDescent="0.25">
      <c r="A47" s="38" t="s">
        <v>325</v>
      </c>
      <c r="B47" s="39"/>
      <c r="C47" s="39"/>
      <c r="D47" s="39">
        <f>SUM(D16:D46)</f>
        <v>0</v>
      </c>
      <c r="E47" s="40">
        <f>SUM(E16:E46)</f>
        <v>0</v>
      </c>
      <c r="F47" s="39"/>
      <c r="G47" s="39"/>
      <c r="H47" s="39"/>
      <c r="I47" s="41"/>
      <c r="K47" s="66" t="s">
        <v>1001</v>
      </c>
      <c r="L47" s="72" t="s">
        <v>1002</v>
      </c>
      <c r="M47" s="66"/>
      <c r="O47" s="73" t="s">
        <v>1000</v>
      </c>
      <c r="Q47" s="58"/>
      <c r="R47" s="58"/>
      <c r="S47" s="58"/>
    </row>
    <row r="48" spans="1:19" ht="18.75" x14ac:dyDescent="0.25">
      <c r="A48"/>
      <c r="B48"/>
      <c r="C48"/>
      <c r="D48"/>
      <c r="E48"/>
      <c r="F48"/>
      <c r="G48"/>
      <c r="H48" s="15">
        <f>IF(B6="кат 1",(E47*L2),IF(B6="кат 2",(E47*M2),IF(B6="кат 3",(E47*N2))))</f>
        <v>0</v>
      </c>
      <c r="I48"/>
      <c r="K48" s="66" t="s">
        <v>1003</v>
      </c>
      <c r="L48" s="72" t="s">
        <v>1004</v>
      </c>
      <c r="M48" s="66"/>
      <c r="Q48" s="58"/>
      <c r="R48" s="58"/>
      <c r="S48" s="58"/>
    </row>
    <row r="49" spans="11:19" x14ac:dyDescent="0.25">
      <c r="K49" s="66" t="s">
        <v>1005</v>
      </c>
      <c r="L49" s="72" t="s">
        <v>1006</v>
      </c>
      <c r="M49" s="66"/>
      <c r="Q49" s="58"/>
      <c r="R49" s="58"/>
      <c r="S49" s="58"/>
    </row>
    <row r="50" spans="11:19" x14ac:dyDescent="0.25">
      <c r="Q50" s="58"/>
      <c r="R50" s="58"/>
      <c r="S50" s="58"/>
    </row>
    <row r="51" spans="11:19" x14ac:dyDescent="0.25">
      <c r="K51" s="65"/>
      <c r="L51" s="65"/>
      <c r="M51" s="65"/>
      <c r="O51" s="69"/>
      <c r="P51" s="68"/>
      <c r="Q51" s="58"/>
      <c r="R51" s="58"/>
      <c r="S51" s="58"/>
    </row>
    <row r="52" spans="11:19" x14ac:dyDescent="0.25">
      <c r="K52" s="65"/>
      <c r="L52" s="65"/>
      <c r="M52" s="65"/>
      <c r="P52" s="68"/>
      <c r="Q52" s="58"/>
      <c r="R52" s="58"/>
      <c r="S52" s="58"/>
    </row>
    <row r="53" spans="11:19" x14ac:dyDescent="0.25">
      <c r="K53" s="66"/>
      <c r="L53" s="66"/>
      <c r="M53" s="66"/>
      <c r="P53" s="68"/>
      <c r="Q53" s="58"/>
      <c r="R53" s="58"/>
      <c r="S53" s="58"/>
    </row>
    <row r="54" spans="11:19" x14ac:dyDescent="0.25">
      <c r="K54" s="66"/>
      <c r="L54" s="66"/>
      <c r="M54" s="66"/>
      <c r="P54" s="68"/>
      <c r="Q54" s="58"/>
      <c r="R54" s="58"/>
      <c r="S54" s="58"/>
    </row>
    <row r="55" spans="11:19" x14ac:dyDescent="0.25">
      <c r="K55" s="66"/>
      <c r="L55" s="66"/>
      <c r="M55" s="66"/>
      <c r="Q55" s="58"/>
      <c r="R55" s="58"/>
      <c r="S55" s="58"/>
    </row>
    <row r="56" spans="11:19" ht="15.75" x14ac:dyDescent="0.25">
      <c r="K56" s="66"/>
      <c r="L56" s="66"/>
      <c r="M56" s="66"/>
      <c r="N56" s="57"/>
      <c r="Q56" s="58"/>
      <c r="R56" s="58"/>
      <c r="S56" s="58"/>
    </row>
    <row r="57" spans="11:19" ht="15.75" x14ac:dyDescent="0.25">
      <c r="K57" s="66"/>
      <c r="L57" s="66"/>
      <c r="M57" s="66"/>
      <c r="N57" s="57"/>
      <c r="Q57" s="58"/>
      <c r="R57" s="58"/>
      <c r="S57" s="58"/>
    </row>
    <row r="58" spans="11:19" ht="15.75" x14ac:dyDescent="0.25">
      <c r="K58" s="66"/>
      <c r="L58" s="66"/>
      <c r="M58" s="66"/>
      <c r="N58" s="60"/>
      <c r="O58" s="59"/>
      <c r="Q58" s="58"/>
      <c r="R58" s="58"/>
      <c r="S58" s="58"/>
    </row>
    <row r="59" spans="11:19" x14ac:dyDescent="0.25">
      <c r="K59" s="66"/>
      <c r="L59" s="66"/>
      <c r="M59" s="66"/>
      <c r="O59" s="59"/>
      <c r="Q59" s="58"/>
      <c r="R59" s="58"/>
      <c r="S59" s="58"/>
    </row>
    <row r="60" spans="11:19" x14ac:dyDescent="0.25">
      <c r="K60" s="66"/>
      <c r="L60" s="66"/>
      <c r="M60" s="66"/>
      <c r="O60" s="59"/>
      <c r="Q60" s="58"/>
      <c r="R60" s="58"/>
      <c r="S60" s="58"/>
    </row>
    <row r="61" spans="11:19" x14ac:dyDescent="0.25">
      <c r="K61" s="66"/>
      <c r="L61" s="66"/>
      <c r="M61" s="66"/>
      <c r="P61" s="58"/>
      <c r="Q61" s="58"/>
      <c r="R61" s="58"/>
      <c r="S61" s="58"/>
    </row>
    <row r="62" spans="11:19" x14ac:dyDescent="0.25">
      <c r="K62" s="66"/>
      <c r="L62" s="66"/>
      <c r="M62" s="66"/>
      <c r="P62" s="58"/>
      <c r="Q62" s="58"/>
      <c r="R62" s="58"/>
      <c r="S62" s="58"/>
    </row>
    <row r="63" spans="11:19" x14ac:dyDescent="0.25">
      <c r="K63" s="66"/>
      <c r="L63" s="66"/>
      <c r="M63" s="66"/>
      <c r="P63" s="58"/>
      <c r="Q63" s="58"/>
      <c r="R63" s="58"/>
      <c r="S63" s="58"/>
    </row>
    <row r="64" spans="11:19" x14ac:dyDescent="0.25">
      <c r="K64" s="67"/>
      <c r="L64" s="68"/>
      <c r="M64" s="68"/>
    </row>
    <row r="65" spans="11:15" x14ac:dyDescent="0.25">
      <c r="K65" s="67"/>
      <c r="L65" s="68"/>
      <c r="M65" s="68"/>
    </row>
    <row r="66" spans="11:15" x14ac:dyDescent="0.25">
      <c r="K66" s="70"/>
      <c r="L66" s="71"/>
      <c r="M66" s="66"/>
    </row>
    <row r="67" spans="11:15" x14ac:dyDescent="0.25">
      <c r="K67" s="66"/>
      <c r="L67" s="72"/>
      <c r="M67" s="66"/>
    </row>
    <row r="68" spans="11:15" x14ac:dyDescent="0.25">
      <c r="K68" s="66"/>
      <c r="L68" s="72"/>
      <c r="M68" s="66"/>
      <c r="O68" s="73"/>
    </row>
    <row r="69" spans="11:15" x14ac:dyDescent="0.25">
      <c r="K69" s="66"/>
      <c r="L69" s="72"/>
      <c r="M69" s="66"/>
      <c r="O69" s="73"/>
    </row>
    <row r="70" spans="11:15" x14ac:dyDescent="0.25">
      <c r="K70" s="66"/>
      <c r="L70" s="72"/>
      <c r="M70" s="66"/>
      <c r="O70" s="73"/>
    </row>
    <row r="71" spans="11:15" x14ac:dyDescent="0.25">
      <c r="K71" s="66"/>
      <c r="L71" s="72"/>
      <c r="M71" s="66"/>
      <c r="O71" s="73"/>
    </row>
    <row r="72" spans="11:15" x14ac:dyDescent="0.25">
      <c r="K72" s="66"/>
      <c r="L72" s="72"/>
      <c r="M72" s="66"/>
      <c r="O72" s="73"/>
    </row>
    <row r="73" spans="11:15" x14ac:dyDescent="0.25">
      <c r="K73" s="66"/>
      <c r="L73" s="72"/>
      <c r="M73" s="66"/>
      <c r="O73" s="73"/>
    </row>
    <row r="74" spans="11:15" x14ac:dyDescent="0.25">
      <c r="K74" s="66"/>
      <c r="L74" s="72"/>
      <c r="M74" s="66"/>
      <c r="O74" s="73"/>
    </row>
    <row r="75" spans="11:15" x14ac:dyDescent="0.25">
      <c r="K75" s="66"/>
      <c r="L75" s="72"/>
      <c r="M75" s="66"/>
    </row>
    <row r="76" spans="11:15" x14ac:dyDescent="0.25">
      <c r="K76" s="66"/>
      <c r="L76" s="72"/>
      <c r="M76" s="66"/>
    </row>
  </sheetData>
  <mergeCells count="49">
    <mergeCell ref="C11:D11"/>
    <mergeCell ref="G11:H11"/>
    <mergeCell ref="A2:B2"/>
    <mergeCell ref="A3:B3"/>
    <mergeCell ref="C3:I3"/>
    <mergeCell ref="A4:B4"/>
    <mergeCell ref="C4:I4"/>
    <mergeCell ref="C7:H7"/>
    <mergeCell ref="C8:D8"/>
    <mergeCell ref="C9:D9"/>
    <mergeCell ref="C10:D10"/>
    <mergeCell ref="C6:H6"/>
    <mergeCell ref="F34:H34"/>
    <mergeCell ref="F35:H35"/>
    <mergeCell ref="A1:H1"/>
    <mergeCell ref="C2:E2"/>
    <mergeCell ref="F24:H24"/>
    <mergeCell ref="G12:H12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G2:I2"/>
    <mergeCell ref="F29:H29"/>
    <mergeCell ref="F30:H30"/>
    <mergeCell ref="F31:H31"/>
    <mergeCell ref="F32:H32"/>
    <mergeCell ref="F33:H33"/>
    <mergeCell ref="D13:G13"/>
    <mergeCell ref="F43:H43"/>
    <mergeCell ref="F44:H44"/>
    <mergeCell ref="F45:H45"/>
    <mergeCell ref="F46:H46"/>
    <mergeCell ref="F37:H37"/>
    <mergeCell ref="F38:H38"/>
    <mergeCell ref="F39:H39"/>
    <mergeCell ref="F40:H40"/>
    <mergeCell ref="F41:H41"/>
    <mergeCell ref="F42:H42"/>
    <mergeCell ref="F36:H36"/>
    <mergeCell ref="F25:H25"/>
    <mergeCell ref="F26:H26"/>
    <mergeCell ref="F27:H27"/>
    <mergeCell ref="F28:H28"/>
  </mergeCells>
  <hyperlinks>
    <hyperlink ref="C3" r:id="rId1" display="8-910-940-30-86/andy75077@yandex.ru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sqref="A1:G1"/>
    </sheetView>
  </sheetViews>
  <sheetFormatPr defaultRowHeight="15" x14ac:dyDescent="0.25"/>
  <cols>
    <col min="3" max="3" width="10" customWidth="1"/>
    <col min="9" max="9" width="11.28515625" bestFit="1" customWidth="1"/>
    <col min="12" max="12" width="46.28515625" bestFit="1" customWidth="1"/>
  </cols>
  <sheetData>
    <row r="1" spans="1:15" ht="19.5" thickBot="1" x14ac:dyDescent="0.35">
      <c r="A1" s="247" t="s">
        <v>1345</v>
      </c>
      <c r="B1" s="248"/>
      <c r="C1" s="248"/>
      <c r="D1" s="248"/>
      <c r="E1" s="248"/>
      <c r="F1" s="248"/>
      <c r="G1" s="248"/>
      <c r="H1" s="152" t="s">
        <v>115</v>
      </c>
      <c r="I1" s="26"/>
      <c r="L1" s="259" t="s">
        <v>1346</v>
      </c>
      <c r="M1" s="259"/>
      <c r="N1" s="259"/>
      <c r="O1" s="259"/>
    </row>
    <row r="2" spans="1:15" ht="18.75" x14ac:dyDescent="0.3">
      <c r="A2" s="153" t="s">
        <v>8</v>
      </c>
      <c r="B2" s="145"/>
      <c r="C2" s="146"/>
      <c r="D2" s="146"/>
      <c r="E2" s="146"/>
      <c r="F2" s="6" t="s">
        <v>9</v>
      </c>
      <c r="G2" s="147" t="s">
        <v>10</v>
      </c>
      <c r="H2" s="147"/>
      <c r="I2" s="154"/>
      <c r="L2" s="2"/>
      <c r="M2" s="259" t="s">
        <v>1348</v>
      </c>
      <c r="N2" s="259"/>
      <c r="O2" s="2" t="s">
        <v>1347</v>
      </c>
    </row>
    <row r="3" spans="1:15" x14ac:dyDescent="0.25">
      <c r="A3" s="155" t="s">
        <v>23</v>
      </c>
      <c r="B3" s="148"/>
      <c r="C3" s="149" t="s">
        <v>24</v>
      </c>
      <c r="D3" s="149"/>
      <c r="E3" s="149"/>
      <c r="F3" s="149"/>
      <c r="G3" s="149"/>
      <c r="H3" s="149"/>
      <c r="I3" s="168"/>
      <c r="L3" s="2"/>
      <c r="M3" s="2" t="s">
        <v>1104</v>
      </c>
      <c r="N3" s="2" t="s">
        <v>1105</v>
      </c>
      <c r="O3" s="2"/>
    </row>
    <row r="4" spans="1:15" x14ac:dyDescent="0.25">
      <c r="A4" s="151" t="s">
        <v>31</v>
      </c>
      <c r="B4" s="150"/>
      <c r="C4" s="169">
        <f ca="1">NOW()</f>
        <v>44166.732085185184</v>
      </c>
      <c r="D4" s="169"/>
      <c r="E4" s="169"/>
      <c r="F4" s="169"/>
      <c r="G4" s="169"/>
      <c r="H4" s="169"/>
      <c r="I4" s="170"/>
      <c r="L4" s="2" t="s">
        <v>1350</v>
      </c>
      <c r="M4" s="2">
        <v>6850</v>
      </c>
      <c r="N4" s="2">
        <v>7950</v>
      </c>
      <c r="O4" s="173" t="s">
        <v>1455</v>
      </c>
    </row>
    <row r="5" spans="1:15" x14ac:dyDescent="0.25">
      <c r="L5" s="2" t="s">
        <v>1351</v>
      </c>
      <c r="M5" s="2">
        <v>24910</v>
      </c>
      <c r="N5" s="2">
        <v>26010</v>
      </c>
      <c r="O5" s="173" t="s">
        <v>1455</v>
      </c>
    </row>
    <row r="6" spans="1:15" x14ac:dyDescent="0.25">
      <c r="A6" s="166" t="s">
        <v>1007</v>
      </c>
      <c r="B6" s="160"/>
      <c r="C6" s="183"/>
      <c r="D6" s="167"/>
      <c r="E6" s="167"/>
      <c r="L6" s="2" t="s">
        <v>1349</v>
      </c>
      <c r="M6" s="2">
        <v>790</v>
      </c>
      <c r="N6" s="2">
        <v>900</v>
      </c>
      <c r="O6" s="173" t="s">
        <v>1342</v>
      </c>
    </row>
    <row r="7" spans="1:15" x14ac:dyDescent="0.25">
      <c r="A7" s="160" t="s">
        <v>1008</v>
      </c>
      <c r="B7" s="160"/>
      <c r="C7" s="161"/>
      <c r="D7" s="161"/>
      <c r="E7" s="161"/>
      <c r="L7" s="2" t="s">
        <v>1352</v>
      </c>
      <c r="M7" s="2">
        <v>790</v>
      </c>
      <c r="N7" s="2">
        <v>900</v>
      </c>
      <c r="O7" s="173" t="s">
        <v>1344</v>
      </c>
    </row>
    <row r="8" spans="1:15" x14ac:dyDescent="0.25">
      <c r="A8" s="160" t="s">
        <v>53</v>
      </c>
      <c r="B8" s="160"/>
      <c r="C8" s="162"/>
      <c r="D8" s="157"/>
      <c r="E8" s="157"/>
      <c r="L8" s="2" t="s">
        <v>1353</v>
      </c>
      <c r="M8" s="2">
        <v>1580</v>
      </c>
      <c r="N8" s="2">
        <v>1750</v>
      </c>
      <c r="O8" s="173" t="s">
        <v>1343</v>
      </c>
    </row>
    <row r="9" spans="1:15" x14ac:dyDescent="0.25">
      <c r="A9" s="160" t="s">
        <v>66</v>
      </c>
      <c r="B9" s="160"/>
      <c r="C9" s="157"/>
      <c r="D9" s="157"/>
      <c r="L9" s="2" t="s">
        <v>1354</v>
      </c>
      <c r="M9" s="2">
        <v>2250</v>
      </c>
      <c r="N9" s="2">
        <v>2520</v>
      </c>
      <c r="O9" s="173" t="s">
        <v>1343</v>
      </c>
    </row>
    <row r="10" spans="1:15" x14ac:dyDescent="0.25">
      <c r="A10" s="160" t="s">
        <v>82</v>
      </c>
      <c r="B10" s="160"/>
      <c r="C10" s="157"/>
      <c r="D10" s="157"/>
      <c r="L10" s="2" t="s">
        <v>1355</v>
      </c>
      <c r="M10" s="2">
        <v>2640</v>
      </c>
      <c r="N10" s="2">
        <v>2860</v>
      </c>
      <c r="O10" s="173" t="s">
        <v>1343</v>
      </c>
    </row>
    <row r="11" spans="1:15" x14ac:dyDescent="0.25">
      <c r="A11" s="160" t="s">
        <v>91</v>
      </c>
      <c r="B11" s="160"/>
      <c r="C11" s="25" t="s">
        <v>1009</v>
      </c>
      <c r="G11" s="17" t="s">
        <v>1010</v>
      </c>
      <c r="L11" s="2" t="s">
        <v>1356</v>
      </c>
      <c r="M11" s="2">
        <v>1460</v>
      </c>
      <c r="N11" s="2">
        <v>1570</v>
      </c>
      <c r="O11" s="173" t="s">
        <v>1342</v>
      </c>
    </row>
    <row r="12" spans="1:15" x14ac:dyDescent="0.25">
      <c r="G12" s="17" t="s">
        <v>1011</v>
      </c>
      <c r="L12" s="2" t="s">
        <v>1357</v>
      </c>
      <c r="M12" s="2">
        <v>2180</v>
      </c>
      <c r="N12" s="2">
        <v>2290</v>
      </c>
      <c r="O12" s="173" t="s">
        <v>1342</v>
      </c>
    </row>
    <row r="14" spans="1:15" x14ac:dyDescent="0.25">
      <c r="A14" s="18" t="s">
        <v>115</v>
      </c>
      <c r="B14" s="19" t="s">
        <v>116</v>
      </c>
      <c r="C14" s="19" t="s">
        <v>117</v>
      </c>
      <c r="D14" s="19" t="s">
        <v>118</v>
      </c>
      <c r="E14" s="19" t="s">
        <v>0</v>
      </c>
      <c r="F14" s="163" t="s">
        <v>119</v>
      </c>
      <c r="G14" s="164"/>
      <c r="H14" s="164"/>
      <c r="I14" s="165"/>
    </row>
    <row r="15" spans="1:15" x14ac:dyDescent="0.25">
      <c r="A15" s="18">
        <v>1</v>
      </c>
      <c r="B15" s="20"/>
      <c r="C15" s="20"/>
      <c r="D15" s="20"/>
      <c r="E15" s="21">
        <f>B15*C15*D15*0.000001</f>
        <v>0</v>
      </c>
      <c r="F15" s="156"/>
      <c r="G15" s="157"/>
      <c r="H15" s="157"/>
      <c r="I15" s="158"/>
    </row>
    <row r="16" spans="1:15" x14ac:dyDescent="0.25">
      <c r="A16" s="18">
        <v>2</v>
      </c>
      <c r="B16" s="20"/>
      <c r="C16" s="20"/>
      <c r="D16" s="20"/>
      <c r="E16" s="21">
        <f t="shared" ref="E16:E38" si="0">B16*C16*D16*0.000001</f>
        <v>0</v>
      </c>
      <c r="F16" s="156"/>
      <c r="G16" s="157"/>
      <c r="H16" s="157"/>
      <c r="I16" s="158"/>
    </row>
    <row r="17" spans="1:9" x14ac:dyDescent="0.25">
      <c r="A17" s="18">
        <v>3</v>
      </c>
      <c r="B17" s="20"/>
      <c r="C17" s="20"/>
      <c r="D17" s="20"/>
      <c r="E17" s="21">
        <f t="shared" si="0"/>
        <v>0</v>
      </c>
      <c r="F17" s="159"/>
      <c r="G17" s="157"/>
      <c r="H17" s="157"/>
      <c r="I17" s="158"/>
    </row>
    <row r="18" spans="1:9" x14ac:dyDescent="0.25">
      <c r="A18" s="18">
        <v>4</v>
      </c>
      <c r="B18" s="20"/>
      <c r="C18" s="20"/>
      <c r="D18" s="20"/>
      <c r="E18" s="21">
        <f t="shared" si="0"/>
        <v>0</v>
      </c>
      <c r="F18" s="156"/>
      <c r="G18" s="157"/>
      <c r="H18" s="157"/>
      <c r="I18" s="158"/>
    </row>
    <row r="19" spans="1:9" x14ac:dyDescent="0.25">
      <c r="A19" s="18">
        <v>5</v>
      </c>
      <c r="B19" s="20"/>
      <c r="C19" s="20"/>
      <c r="D19" s="20"/>
      <c r="E19" s="21">
        <f t="shared" si="0"/>
        <v>0</v>
      </c>
      <c r="F19" s="159"/>
      <c r="G19" s="157"/>
      <c r="H19" s="157"/>
      <c r="I19" s="158"/>
    </row>
    <row r="20" spans="1:9" x14ac:dyDescent="0.25">
      <c r="A20" s="18">
        <v>6</v>
      </c>
      <c r="B20" s="20"/>
      <c r="C20" s="20"/>
      <c r="D20" s="20"/>
      <c r="E20" s="21">
        <f t="shared" si="0"/>
        <v>0</v>
      </c>
      <c r="F20" s="159"/>
      <c r="G20" s="157"/>
      <c r="H20" s="157"/>
      <c r="I20" s="158"/>
    </row>
    <row r="21" spans="1:9" x14ac:dyDescent="0.25">
      <c r="A21" s="18">
        <v>7</v>
      </c>
      <c r="B21" s="20"/>
      <c r="C21" s="20"/>
      <c r="D21" s="20"/>
      <c r="E21" s="21">
        <f t="shared" si="0"/>
        <v>0</v>
      </c>
      <c r="F21" s="156"/>
      <c r="G21" s="157"/>
      <c r="H21" s="157"/>
      <c r="I21" s="158"/>
    </row>
    <row r="22" spans="1:9" x14ac:dyDescent="0.25">
      <c r="A22" s="18">
        <v>8</v>
      </c>
      <c r="B22" s="20"/>
      <c r="C22" s="20"/>
      <c r="D22" s="20"/>
      <c r="E22" s="21">
        <f t="shared" si="0"/>
        <v>0</v>
      </c>
      <c r="F22" s="156"/>
      <c r="G22" s="157"/>
      <c r="H22" s="157"/>
      <c r="I22" s="158"/>
    </row>
    <row r="23" spans="1:9" x14ac:dyDescent="0.25">
      <c r="A23" s="18">
        <v>9</v>
      </c>
      <c r="B23" s="20"/>
      <c r="C23" s="20"/>
      <c r="D23" s="20"/>
      <c r="E23" s="21">
        <f t="shared" si="0"/>
        <v>0</v>
      </c>
      <c r="F23" s="156"/>
      <c r="G23" s="157"/>
      <c r="H23" s="157"/>
      <c r="I23" s="158"/>
    </row>
    <row r="24" spans="1:9" x14ac:dyDescent="0.25">
      <c r="A24" s="18">
        <v>10</v>
      </c>
      <c r="B24" s="20"/>
      <c r="C24" s="20"/>
      <c r="D24" s="20"/>
      <c r="E24" s="21">
        <f t="shared" si="0"/>
        <v>0</v>
      </c>
      <c r="F24" s="156"/>
      <c r="G24" s="157"/>
      <c r="H24" s="157"/>
      <c r="I24" s="158"/>
    </row>
    <row r="25" spans="1:9" x14ac:dyDescent="0.25">
      <c r="A25" s="18">
        <v>11</v>
      </c>
      <c r="B25" s="20"/>
      <c r="C25" s="20"/>
      <c r="D25" s="20"/>
      <c r="E25" s="21">
        <f t="shared" si="0"/>
        <v>0</v>
      </c>
      <c r="F25" s="156"/>
      <c r="G25" s="157"/>
      <c r="H25" s="157"/>
      <c r="I25" s="158"/>
    </row>
    <row r="26" spans="1:9" x14ac:dyDescent="0.25">
      <c r="A26" s="18">
        <v>12</v>
      </c>
      <c r="B26" s="20"/>
      <c r="C26" s="20"/>
      <c r="D26" s="20"/>
      <c r="E26" s="21">
        <f t="shared" si="0"/>
        <v>0</v>
      </c>
      <c r="F26" s="156"/>
      <c r="G26" s="157"/>
      <c r="H26" s="157"/>
      <c r="I26" s="158"/>
    </row>
    <row r="27" spans="1:9" x14ac:dyDescent="0.25">
      <c r="A27" s="18">
        <v>13</v>
      </c>
      <c r="B27" s="20"/>
      <c r="C27" s="20"/>
      <c r="D27" s="20"/>
      <c r="E27" s="21">
        <f t="shared" si="0"/>
        <v>0</v>
      </c>
      <c r="F27" s="156"/>
      <c r="G27" s="157"/>
      <c r="H27" s="157"/>
      <c r="I27" s="158"/>
    </row>
    <row r="28" spans="1:9" x14ac:dyDescent="0.25">
      <c r="A28" s="18">
        <v>14</v>
      </c>
      <c r="B28" s="20"/>
      <c r="C28" s="20"/>
      <c r="D28" s="20"/>
      <c r="E28" s="21">
        <f t="shared" si="0"/>
        <v>0</v>
      </c>
      <c r="F28" s="156"/>
      <c r="G28" s="157"/>
      <c r="H28" s="157"/>
      <c r="I28" s="158"/>
    </row>
    <row r="29" spans="1:9" x14ac:dyDescent="0.25">
      <c r="A29" s="18">
        <v>15</v>
      </c>
      <c r="B29" s="20"/>
      <c r="C29" s="20"/>
      <c r="D29" s="20"/>
      <c r="E29" s="21">
        <f t="shared" si="0"/>
        <v>0</v>
      </c>
      <c r="F29" s="156"/>
      <c r="G29" s="157"/>
      <c r="H29" s="157"/>
      <c r="I29" s="158"/>
    </row>
    <row r="30" spans="1:9" x14ac:dyDescent="0.25">
      <c r="A30" s="18">
        <v>16</v>
      </c>
      <c r="B30" s="20"/>
      <c r="C30" s="20"/>
      <c r="D30" s="20"/>
      <c r="E30" s="21">
        <f t="shared" si="0"/>
        <v>0</v>
      </c>
      <c r="F30" s="156"/>
      <c r="G30" s="157"/>
      <c r="H30" s="157"/>
      <c r="I30" s="158"/>
    </row>
    <row r="31" spans="1:9" x14ac:dyDescent="0.25">
      <c r="A31" s="18">
        <v>17</v>
      </c>
      <c r="B31" s="20"/>
      <c r="C31" s="20"/>
      <c r="D31" s="20"/>
      <c r="E31" s="21">
        <f t="shared" si="0"/>
        <v>0</v>
      </c>
      <c r="F31" s="156"/>
      <c r="G31" s="157"/>
      <c r="H31" s="157"/>
      <c r="I31" s="158"/>
    </row>
    <row r="32" spans="1:9" x14ac:dyDescent="0.25">
      <c r="A32" s="18">
        <v>18</v>
      </c>
      <c r="B32" s="20"/>
      <c r="C32" s="20"/>
      <c r="D32" s="20"/>
      <c r="E32" s="21">
        <f t="shared" si="0"/>
        <v>0</v>
      </c>
      <c r="F32" s="156"/>
      <c r="G32" s="157"/>
      <c r="H32" s="157"/>
      <c r="I32" s="158"/>
    </row>
    <row r="33" spans="1:9" x14ac:dyDescent="0.25">
      <c r="A33" s="18">
        <v>19</v>
      </c>
      <c r="B33" s="20"/>
      <c r="C33" s="20"/>
      <c r="D33" s="20"/>
      <c r="E33" s="21">
        <f t="shared" si="0"/>
        <v>0</v>
      </c>
      <c r="F33" s="156"/>
      <c r="G33" s="157"/>
      <c r="H33" s="157"/>
      <c r="I33" s="158"/>
    </row>
    <row r="34" spans="1:9" x14ac:dyDescent="0.25">
      <c r="A34" s="18">
        <v>20</v>
      </c>
      <c r="B34" s="20"/>
      <c r="C34" s="20"/>
      <c r="D34" s="20"/>
      <c r="E34" s="21">
        <f t="shared" si="0"/>
        <v>0</v>
      </c>
      <c r="F34" s="156"/>
      <c r="G34" s="157"/>
      <c r="H34" s="157"/>
      <c r="I34" s="158"/>
    </row>
    <row r="35" spans="1:9" x14ac:dyDescent="0.25">
      <c r="A35" s="18">
        <v>21</v>
      </c>
      <c r="B35" s="20"/>
      <c r="C35" s="20"/>
      <c r="D35" s="20"/>
      <c r="E35" s="21">
        <f t="shared" si="0"/>
        <v>0</v>
      </c>
      <c r="F35" s="156"/>
      <c r="G35" s="157"/>
      <c r="H35" s="157"/>
      <c r="I35" s="158"/>
    </row>
    <row r="36" spans="1:9" x14ac:dyDescent="0.25">
      <c r="A36" s="18">
        <v>22</v>
      </c>
      <c r="B36" s="20"/>
      <c r="C36" s="20"/>
      <c r="D36" s="20"/>
      <c r="E36" s="21">
        <f t="shared" si="0"/>
        <v>0</v>
      </c>
      <c r="F36" s="156"/>
      <c r="G36" s="157"/>
      <c r="H36" s="157"/>
      <c r="I36" s="158"/>
    </row>
    <row r="37" spans="1:9" x14ac:dyDescent="0.25">
      <c r="A37" s="18">
        <v>23</v>
      </c>
      <c r="B37" s="20"/>
      <c r="C37" s="20"/>
      <c r="D37" s="20"/>
      <c r="E37" s="21">
        <f t="shared" si="0"/>
        <v>0</v>
      </c>
      <c r="F37" s="156"/>
      <c r="G37" s="157"/>
      <c r="H37" s="157"/>
      <c r="I37" s="158"/>
    </row>
    <row r="38" spans="1:9" x14ac:dyDescent="0.25">
      <c r="A38" s="18">
        <v>24</v>
      </c>
      <c r="B38" s="20"/>
      <c r="C38" s="20"/>
      <c r="D38" s="20"/>
      <c r="E38" s="21">
        <f t="shared" si="0"/>
        <v>0</v>
      </c>
      <c r="F38" s="156"/>
      <c r="G38" s="157"/>
      <c r="H38" s="157"/>
      <c r="I38" s="158"/>
    </row>
    <row r="39" spans="1:9" x14ac:dyDescent="0.25">
      <c r="A39" s="17" t="s">
        <v>325</v>
      </c>
      <c r="D39" s="17">
        <f>SUM(D15:D38)</f>
        <v>0</v>
      </c>
      <c r="E39" s="17">
        <f>SUM(E15:E38)</f>
        <v>0</v>
      </c>
    </row>
  </sheetData>
  <mergeCells count="3">
    <mergeCell ref="A1:G1"/>
    <mergeCell ref="L1:O1"/>
    <mergeCell ref="M2:N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zoomScale="115" zoomScaleNormal="115" workbookViewId="0">
      <selection sqref="A1:C1"/>
    </sheetView>
  </sheetViews>
  <sheetFormatPr defaultRowHeight="15" x14ac:dyDescent="0.25"/>
  <cols>
    <col min="1" max="1" width="12.28515625" bestFit="1" customWidth="1"/>
    <col min="2" max="2" width="12.5703125" bestFit="1" customWidth="1"/>
    <col min="3" max="3" width="13" bestFit="1" customWidth="1"/>
    <col min="4" max="4" width="9.85546875" customWidth="1"/>
    <col min="5" max="5" width="16.28515625" customWidth="1"/>
    <col min="6" max="6" width="22.28515625" bestFit="1" customWidth="1"/>
    <col min="7" max="7" width="8.85546875" customWidth="1"/>
    <col min="8" max="8" width="22.28515625" customWidth="1"/>
    <col min="9" max="9" width="22.7109375" bestFit="1" customWidth="1"/>
    <col min="10" max="10" width="33.140625" bestFit="1" customWidth="1"/>
    <col min="11" max="11" width="6.140625" customWidth="1"/>
    <col min="12" max="12" width="7.85546875" customWidth="1"/>
    <col min="13" max="16" width="6.7109375" bestFit="1" customWidth="1"/>
    <col min="18" max="18" width="28.42578125" bestFit="1" customWidth="1"/>
    <col min="19" max="19" width="28.28515625" bestFit="1" customWidth="1"/>
    <col min="20" max="20" width="27.85546875" bestFit="1" customWidth="1"/>
    <col min="21" max="21" width="24.140625" bestFit="1" customWidth="1"/>
    <col min="22" max="22" width="22.85546875" bestFit="1" customWidth="1"/>
    <col min="23" max="23" width="21.140625" customWidth="1"/>
    <col min="24" max="25" width="14" bestFit="1" customWidth="1"/>
  </cols>
  <sheetData>
    <row r="1" spans="1:23" ht="15.75" x14ac:dyDescent="0.25">
      <c r="A1" s="277" t="s">
        <v>1101</v>
      </c>
      <c r="B1" s="277"/>
      <c r="C1" s="277"/>
      <c r="D1" s="138" t="s">
        <v>1084</v>
      </c>
      <c r="E1" s="139"/>
      <c r="F1" s="140">
        <f ca="1">NOW()</f>
        <v>44166.732085185184</v>
      </c>
      <c r="G1" s="127"/>
      <c r="H1" s="127"/>
      <c r="I1" s="126" t="s">
        <v>1308</v>
      </c>
      <c r="J1" s="126" t="s">
        <v>1309</v>
      </c>
      <c r="K1" s="132" t="s">
        <v>1310</v>
      </c>
      <c r="L1" s="132" t="s">
        <v>1104</v>
      </c>
      <c r="M1" s="132" t="s">
        <v>1105</v>
      </c>
      <c r="N1" s="132" t="s">
        <v>1106</v>
      </c>
      <c r="O1" s="132" t="s">
        <v>1107</v>
      </c>
      <c r="P1" s="132" t="s">
        <v>1108</v>
      </c>
      <c r="R1" s="1" t="s">
        <v>1104</v>
      </c>
      <c r="S1" s="1" t="s">
        <v>1105</v>
      </c>
      <c r="T1" s="1" t="s">
        <v>1106</v>
      </c>
      <c r="U1" s="1" t="s">
        <v>1107</v>
      </c>
      <c r="V1" s="1" t="s">
        <v>1108</v>
      </c>
      <c r="W1" s="1" t="s">
        <v>1109</v>
      </c>
    </row>
    <row r="2" spans="1:23" x14ac:dyDescent="0.25">
      <c r="A2" s="279" t="s">
        <v>1102</v>
      </c>
      <c r="B2" s="253"/>
      <c r="C2" s="253"/>
      <c r="D2" s="141"/>
      <c r="E2" s="141"/>
      <c r="F2" s="2"/>
      <c r="H2" s="282" t="s">
        <v>1319</v>
      </c>
      <c r="I2" s="287" t="s">
        <v>1307</v>
      </c>
      <c r="J2" s="135" t="s">
        <v>1302</v>
      </c>
      <c r="K2" s="136" t="s">
        <v>0</v>
      </c>
      <c r="L2" s="135">
        <v>3880</v>
      </c>
      <c r="M2" s="135">
        <v>4180</v>
      </c>
      <c r="N2" s="135">
        <v>5350</v>
      </c>
      <c r="O2" s="135">
        <v>6370</v>
      </c>
      <c r="P2" s="135"/>
      <c r="R2" s="2" t="s">
        <v>1110</v>
      </c>
      <c r="S2" s="2" t="s">
        <v>1248</v>
      </c>
      <c r="T2" s="2" t="s">
        <v>1229</v>
      </c>
      <c r="U2" s="2" t="s">
        <v>1264</v>
      </c>
      <c r="V2" s="2" t="s">
        <v>1272</v>
      </c>
      <c r="W2" s="2" t="s">
        <v>1290</v>
      </c>
    </row>
    <row r="3" spans="1:23" x14ac:dyDescent="0.25">
      <c r="A3" s="278" t="s">
        <v>1085</v>
      </c>
      <c r="B3" s="278"/>
      <c r="C3" s="125" t="str">
        <f>M1</f>
        <v>2 кат</v>
      </c>
      <c r="D3" s="279" t="s">
        <v>1160</v>
      </c>
      <c r="E3" s="253"/>
      <c r="F3" s="138" t="s">
        <v>1086</v>
      </c>
      <c r="G3" s="103"/>
      <c r="H3" s="283"/>
      <c r="I3" s="287"/>
      <c r="J3" s="135" t="s">
        <v>1303</v>
      </c>
      <c r="K3" s="136" t="s">
        <v>0</v>
      </c>
      <c r="L3" s="135">
        <v>5820</v>
      </c>
      <c r="M3" s="135">
        <v>6270</v>
      </c>
      <c r="N3" s="135">
        <v>8020</v>
      </c>
      <c r="O3" s="135">
        <v>9550</v>
      </c>
      <c r="P3" s="135"/>
      <c r="R3" s="2" t="s">
        <v>1111</v>
      </c>
      <c r="S3" s="2" t="s">
        <v>1249</v>
      </c>
      <c r="T3" s="2" t="s">
        <v>1230</v>
      </c>
      <c r="U3" s="2" t="s">
        <v>1265</v>
      </c>
      <c r="V3" s="2" t="s">
        <v>1273</v>
      </c>
      <c r="W3" s="2" t="s">
        <v>1291</v>
      </c>
    </row>
    <row r="4" spans="1:23" x14ac:dyDescent="0.25">
      <c r="A4" s="278" t="s">
        <v>1087</v>
      </c>
      <c r="B4" s="278"/>
      <c r="C4" s="279" t="s">
        <v>1330</v>
      </c>
      <c r="D4" s="253"/>
      <c r="E4" s="253"/>
      <c r="F4" s="138" t="s">
        <v>1088</v>
      </c>
      <c r="G4" s="103"/>
      <c r="H4" s="283"/>
      <c r="I4" s="287"/>
      <c r="J4" s="135" t="s">
        <v>1304</v>
      </c>
      <c r="K4" s="136" t="s">
        <v>0</v>
      </c>
      <c r="L4" s="135">
        <v>4260</v>
      </c>
      <c r="M4" s="135">
        <v>4570</v>
      </c>
      <c r="N4" s="135">
        <v>5730</v>
      </c>
      <c r="O4" s="135">
        <v>6760</v>
      </c>
      <c r="P4" s="135">
        <v>6670</v>
      </c>
      <c r="R4" s="2" t="s">
        <v>1112</v>
      </c>
      <c r="S4" s="2" t="s">
        <v>1250</v>
      </c>
      <c r="T4" s="2" t="s">
        <v>1231</v>
      </c>
      <c r="U4" s="2" t="s">
        <v>1266</v>
      </c>
      <c r="V4" s="2" t="s">
        <v>1274</v>
      </c>
      <c r="W4" s="2" t="s">
        <v>1292</v>
      </c>
    </row>
    <row r="5" spans="1:23" x14ac:dyDescent="0.25">
      <c r="A5" s="278" t="s">
        <v>1089</v>
      </c>
      <c r="B5" s="278"/>
      <c r="C5" s="280" t="s">
        <v>1161</v>
      </c>
      <c r="D5" s="253"/>
      <c r="E5" s="253"/>
      <c r="F5" s="142" t="s">
        <v>1090</v>
      </c>
      <c r="G5" s="104"/>
      <c r="H5" s="283"/>
      <c r="I5" s="287"/>
      <c r="J5" s="135" t="s">
        <v>1305</v>
      </c>
      <c r="K5" s="136" t="s">
        <v>0</v>
      </c>
      <c r="L5" s="135">
        <v>6390</v>
      </c>
      <c r="M5" s="135">
        <v>6840</v>
      </c>
      <c r="N5" s="135">
        <v>8590</v>
      </c>
      <c r="O5" s="135">
        <v>10120</v>
      </c>
      <c r="P5" s="135">
        <v>9990</v>
      </c>
      <c r="R5" s="2" t="s">
        <v>1113</v>
      </c>
      <c r="S5" s="2" t="s">
        <v>1251</v>
      </c>
      <c r="T5" s="2" t="s">
        <v>1232</v>
      </c>
      <c r="U5" s="2" t="s">
        <v>1267</v>
      </c>
      <c r="V5" s="2" t="s">
        <v>1275</v>
      </c>
      <c r="W5" s="2" t="s">
        <v>1293</v>
      </c>
    </row>
    <row r="6" spans="1:23" x14ac:dyDescent="0.25">
      <c r="A6" s="2" t="s">
        <v>1091</v>
      </c>
      <c r="B6" s="279"/>
      <c r="C6" s="253"/>
      <c r="D6" s="253"/>
      <c r="E6" s="253"/>
      <c r="F6" s="138" t="s">
        <v>1092</v>
      </c>
      <c r="G6" s="131"/>
      <c r="H6" s="283"/>
      <c r="I6" s="287"/>
      <c r="J6" s="135" t="s">
        <v>54</v>
      </c>
      <c r="K6" s="136" t="s">
        <v>0</v>
      </c>
      <c r="L6" s="135">
        <v>6550</v>
      </c>
      <c r="M6" s="135">
        <v>6990</v>
      </c>
      <c r="N6" s="135">
        <v>8040</v>
      </c>
      <c r="O6" s="135">
        <v>9110</v>
      </c>
      <c r="P6" s="135"/>
      <c r="R6" s="2" t="s">
        <v>1114</v>
      </c>
      <c r="S6" s="2" t="s">
        <v>1252</v>
      </c>
      <c r="T6" s="2" t="s">
        <v>1233</v>
      </c>
      <c r="U6" s="2" t="s">
        <v>1268</v>
      </c>
      <c r="V6" s="2" t="s">
        <v>1276</v>
      </c>
      <c r="W6" s="2" t="s">
        <v>1294</v>
      </c>
    </row>
    <row r="7" spans="1:23" x14ac:dyDescent="0.25">
      <c r="A7" s="106" t="s">
        <v>1103</v>
      </c>
      <c r="B7" s="106" t="s">
        <v>1093</v>
      </c>
      <c r="C7" s="106" t="s">
        <v>1094</v>
      </c>
      <c r="D7" s="106" t="s">
        <v>1095</v>
      </c>
      <c r="E7" s="106" t="s">
        <v>1096</v>
      </c>
      <c r="F7" s="106" t="s">
        <v>1097</v>
      </c>
      <c r="G7" s="128"/>
      <c r="H7" s="283"/>
      <c r="I7" s="270"/>
      <c r="J7" s="186" t="s">
        <v>1306</v>
      </c>
      <c r="K7" s="187" t="s">
        <v>0</v>
      </c>
      <c r="L7" s="186">
        <v>11880</v>
      </c>
      <c r="M7" s="186">
        <v>13640</v>
      </c>
      <c r="N7" s="186">
        <v>14520</v>
      </c>
      <c r="O7" s="186">
        <v>15950</v>
      </c>
      <c r="P7" s="186">
        <v>15950</v>
      </c>
      <c r="R7" s="2" t="s">
        <v>1115</v>
      </c>
      <c r="S7" s="2" t="s">
        <v>1253</v>
      </c>
      <c r="T7" s="2" t="s">
        <v>1234</v>
      </c>
      <c r="U7" s="2" t="s">
        <v>1269</v>
      </c>
      <c r="V7" s="2" t="s">
        <v>1277</v>
      </c>
      <c r="W7" s="2" t="s">
        <v>1295</v>
      </c>
    </row>
    <row r="8" spans="1:23" x14ac:dyDescent="0.25">
      <c r="A8" s="106">
        <v>1</v>
      </c>
      <c r="B8" s="106"/>
      <c r="C8" s="106"/>
      <c r="D8" s="106"/>
      <c r="E8" s="107">
        <f t="shared" ref="E8:E42" si="0">B8*C8*D8*0.000001</f>
        <v>0</v>
      </c>
      <c r="F8" s="106"/>
      <c r="G8" s="128"/>
      <c r="H8" s="283"/>
      <c r="I8" s="232" t="s">
        <v>1480</v>
      </c>
      <c r="J8" s="133" t="s">
        <v>1302</v>
      </c>
      <c r="K8" s="185" t="s">
        <v>0</v>
      </c>
      <c r="L8" s="133">
        <v>3990</v>
      </c>
      <c r="M8" s="133">
        <v>4290</v>
      </c>
      <c r="N8" s="133">
        <v>5470</v>
      </c>
      <c r="O8" s="133">
        <v>6500</v>
      </c>
      <c r="P8" s="133"/>
      <c r="R8" s="2" t="s">
        <v>1116</v>
      </c>
      <c r="S8" s="2" t="s">
        <v>1254</v>
      </c>
      <c r="T8" s="2" t="s">
        <v>1235</v>
      </c>
      <c r="U8" s="2" t="s">
        <v>1270</v>
      </c>
      <c r="V8" s="2" t="s">
        <v>1278</v>
      </c>
      <c r="W8" s="2" t="s">
        <v>1296</v>
      </c>
    </row>
    <row r="9" spans="1:23" x14ac:dyDescent="0.25">
      <c r="A9" s="106">
        <v>2</v>
      </c>
      <c r="B9" s="106"/>
      <c r="C9" s="106"/>
      <c r="D9" s="106"/>
      <c r="E9" s="107">
        <f t="shared" si="0"/>
        <v>0</v>
      </c>
      <c r="F9" s="106"/>
      <c r="G9" s="128"/>
      <c r="H9" s="283"/>
      <c r="I9" s="274"/>
      <c r="J9" s="133" t="s">
        <v>1303</v>
      </c>
      <c r="K9" s="185" t="s">
        <v>0</v>
      </c>
      <c r="L9" s="133">
        <v>5990</v>
      </c>
      <c r="M9" s="133">
        <v>6450</v>
      </c>
      <c r="N9" s="133">
        <v>8200</v>
      </c>
      <c r="O9" s="133">
        <v>9750</v>
      </c>
      <c r="P9" s="133"/>
      <c r="R9" s="2" t="s">
        <v>1117</v>
      </c>
      <c r="S9" s="2" t="s">
        <v>1255</v>
      </c>
      <c r="T9" s="2" t="s">
        <v>1236</v>
      </c>
      <c r="U9" s="2" t="s">
        <v>1271</v>
      </c>
      <c r="V9" s="2" t="s">
        <v>1279</v>
      </c>
      <c r="W9" s="2" t="s">
        <v>1297</v>
      </c>
    </row>
    <row r="10" spans="1:23" x14ac:dyDescent="0.25">
      <c r="A10" s="106">
        <v>3</v>
      </c>
      <c r="B10" s="106"/>
      <c r="C10" s="106"/>
      <c r="D10" s="106"/>
      <c r="E10" s="107">
        <f t="shared" si="0"/>
        <v>0</v>
      </c>
      <c r="F10" s="106"/>
      <c r="G10" s="128"/>
      <c r="H10" s="283"/>
      <c r="I10" s="274"/>
      <c r="J10" s="133" t="s">
        <v>1304</v>
      </c>
      <c r="K10" s="185" t="s">
        <v>0</v>
      </c>
      <c r="L10" s="133">
        <v>4380</v>
      </c>
      <c r="M10" s="133">
        <v>4680</v>
      </c>
      <c r="N10" s="133">
        <v>5850</v>
      </c>
      <c r="O10" s="133">
        <v>6890</v>
      </c>
      <c r="P10" s="133"/>
      <c r="R10" s="2" t="s">
        <v>1118</v>
      </c>
      <c r="S10" s="2" t="s">
        <v>1256</v>
      </c>
      <c r="T10" s="2" t="s">
        <v>1237</v>
      </c>
      <c r="U10" s="2"/>
      <c r="V10" s="2" t="s">
        <v>1280</v>
      </c>
      <c r="W10" s="2" t="s">
        <v>1298</v>
      </c>
    </row>
    <row r="11" spans="1:23" x14ac:dyDescent="0.25">
      <c r="A11" s="106">
        <v>4</v>
      </c>
      <c r="B11" s="106"/>
      <c r="C11" s="106"/>
      <c r="D11" s="106"/>
      <c r="E11" s="107">
        <f t="shared" si="0"/>
        <v>0</v>
      </c>
      <c r="F11" s="106"/>
      <c r="G11" s="128"/>
      <c r="H11" s="283"/>
      <c r="I11" s="274"/>
      <c r="J11" s="133" t="s">
        <v>1305</v>
      </c>
      <c r="K11" s="185" t="s">
        <v>0</v>
      </c>
      <c r="L11" s="133">
        <v>6570</v>
      </c>
      <c r="M11" s="133">
        <v>7020</v>
      </c>
      <c r="N11" s="133">
        <v>8770</v>
      </c>
      <c r="O11" s="133">
        <v>10320</v>
      </c>
      <c r="P11" s="133"/>
      <c r="R11" s="2" t="s">
        <v>1119</v>
      </c>
      <c r="S11" s="2" t="s">
        <v>1257</v>
      </c>
      <c r="T11" s="2" t="s">
        <v>1238</v>
      </c>
      <c r="U11" s="2"/>
      <c r="V11" s="2" t="s">
        <v>1281</v>
      </c>
      <c r="W11" s="2" t="s">
        <v>1299</v>
      </c>
    </row>
    <row r="12" spans="1:23" x14ac:dyDescent="0.25">
      <c r="A12" s="106">
        <v>5</v>
      </c>
      <c r="B12" s="106"/>
      <c r="C12" s="106"/>
      <c r="D12" s="106"/>
      <c r="E12" s="107">
        <f t="shared" si="0"/>
        <v>0</v>
      </c>
      <c r="F12" s="106"/>
      <c r="G12" s="128"/>
      <c r="H12" s="283"/>
      <c r="I12" s="275"/>
      <c r="J12" s="133" t="s">
        <v>1306</v>
      </c>
      <c r="K12" s="185" t="s">
        <v>0</v>
      </c>
      <c r="L12" s="133">
        <v>12430</v>
      </c>
      <c r="M12" s="133">
        <v>13640</v>
      </c>
      <c r="N12" s="133">
        <v>15070</v>
      </c>
      <c r="O12" s="133">
        <v>16500</v>
      </c>
      <c r="P12" s="133"/>
      <c r="R12" s="2" t="s">
        <v>1120</v>
      </c>
      <c r="S12" s="2" t="s">
        <v>1258</v>
      </c>
      <c r="T12" s="2" t="s">
        <v>1239</v>
      </c>
      <c r="U12" s="2"/>
      <c r="V12" s="2" t="s">
        <v>1282</v>
      </c>
      <c r="W12" s="2" t="s">
        <v>1300</v>
      </c>
    </row>
    <row r="13" spans="1:23" x14ac:dyDescent="0.25">
      <c r="A13" s="106">
        <v>6</v>
      </c>
      <c r="B13" s="106"/>
      <c r="C13" s="106"/>
      <c r="D13" s="106"/>
      <c r="E13" s="107">
        <f t="shared" si="0"/>
        <v>0</v>
      </c>
      <c r="F13" s="106"/>
      <c r="G13" s="128"/>
      <c r="H13" s="283"/>
      <c r="I13" s="287" t="s">
        <v>1481</v>
      </c>
      <c r="J13" s="135" t="s">
        <v>1302</v>
      </c>
      <c r="K13" s="136" t="s">
        <v>0</v>
      </c>
      <c r="L13" s="135">
        <v>4850</v>
      </c>
      <c r="M13" s="135">
        <v>5330</v>
      </c>
      <c r="N13" s="135">
        <v>6300</v>
      </c>
      <c r="O13" s="135">
        <v>7290</v>
      </c>
      <c r="P13" s="135"/>
      <c r="R13" s="2" t="s">
        <v>1121</v>
      </c>
      <c r="S13" s="2" t="s">
        <v>1259</v>
      </c>
      <c r="T13" s="2" t="s">
        <v>1240</v>
      </c>
      <c r="U13" s="2"/>
      <c r="V13" s="2" t="s">
        <v>1283</v>
      </c>
      <c r="W13" s="2" t="s">
        <v>1301</v>
      </c>
    </row>
    <row r="14" spans="1:23" x14ac:dyDescent="0.25">
      <c r="A14" s="106">
        <v>7</v>
      </c>
      <c r="B14" s="106"/>
      <c r="C14" s="106"/>
      <c r="D14" s="106"/>
      <c r="E14" s="107">
        <f t="shared" si="0"/>
        <v>0</v>
      </c>
      <c r="F14" s="106"/>
      <c r="G14" s="128"/>
      <c r="H14" s="283"/>
      <c r="I14" s="287"/>
      <c r="J14" s="135" t="s">
        <v>1303</v>
      </c>
      <c r="K14" s="136" t="s">
        <v>0</v>
      </c>
      <c r="L14" s="135">
        <v>7270</v>
      </c>
      <c r="M14" s="135">
        <v>8000</v>
      </c>
      <c r="N14" s="135">
        <v>9450</v>
      </c>
      <c r="O14" s="135">
        <v>10950</v>
      </c>
      <c r="P14" s="135"/>
      <c r="R14" s="2" t="s">
        <v>1122</v>
      </c>
      <c r="S14" s="2" t="s">
        <v>1260</v>
      </c>
      <c r="T14" s="2" t="s">
        <v>1241</v>
      </c>
      <c r="U14" s="2"/>
      <c r="V14" s="2" t="s">
        <v>1284</v>
      </c>
      <c r="W14" s="2"/>
    </row>
    <row r="15" spans="1:23" x14ac:dyDescent="0.25">
      <c r="A15" s="106">
        <v>8</v>
      </c>
      <c r="B15" s="106"/>
      <c r="C15" s="106"/>
      <c r="D15" s="106"/>
      <c r="E15" s="107">
        <f t="shared" si="0"/>
        <v>0</v>
      </c>
      <c r="F15" s="106"/>
      <c r="G15" s="128"/>
      <c r="H15" s="283"/>
      <c r="I15" s="287"/>
      <c r="J15" s="135" t="s">
        <v>1304</v>
      </c>
      <c r="K15" s="136" t="s">
        <v>0</v>
      </c>
      <c r="L15" s="135">
        <v>5230</v>
      </c>
      <c r="M15" s="135">
        <v>5720</v>
      </c>
      <c r="N15" s="135">
        <v>6690</v>
      </c>
      <c r="O15" s="135">
        <v>7680</v>
      </c>
      <c r="P15" s="135">
        <v>7610</v>
      </c>
      <c r="R15" s="2" t="s">
        <v>1123</v>
      </c>
      <c r="S15" s="2" t="s">
        <v>1261</v>
      </c>
      <c r="T15" s="2" t="s">
        <v>1242</v>
      </c>
      <c r="U15" s="2"/>
      <c r="V15" s="2" t="s">
        <v>1285</v>
      </c>
      <c r="W15" s="2"/>
    </row>
    <row r="16" spans="1:23" x14ac:dyDescent="0.25">
      <c r="A16" s="106">
        <v>9</v>
      </c>
      <c r="B16" s="106"/>
      <c r="C16" s="106"/>
      <c r="D16" s="106"/>
      <c r="E16" s="107">
        <f t="shared" si="0"/>
        <v>0</v>
      </c>
      <c r="F16" s="106"/>
      <c r="G16" s="128"/>
      <c r="H16" s="283"/>
      <c r="I16" s="287"/>
      <c r="J16" s="135" t="s">
        <v>1305</v>
      </c>
      <c r="K16" s="136" t="s">
        <v>0</v>
      </c>
      <c r="L16" s="135">
        <v>7840</v>
      </c>
      <c r="M16" s="135">
        <v>8580</v>
      </c>
      <c r="N16" s="135">
        <v>10030</v>
      </c>
      <c r="O16" s="135">
        <v>11520</v>
      </c>
      <c r="P16" s="135">
        <v>11420</v>
      </c>
      <c r="R16" s="2" t="s">
        <v>1124</v>
      </c>
      <c r="S16" s="2" t="s">
        <v>1262</v>
      </c>
      <c r="T16" s="2" t="s">
        <v>1243</v>
      </c>
      <c r="U16" s="2"/>
      <c r="V16" s="2" t="s">
        <v>1286</v>
      </c>
      <c r="W16" s="2"/>
    </row>
    <row r="17" spans="1:23" x14ac:dyDescent="0.25">
      <c r="A17" s="106">
        <v>10</v>
      </c>
      <c r="B17" s="106"/>
      <c r="C17" s="106"/>
      <c r="D17" s="106"/>
      <c r="E17" s="107">
        <f t="shared" si="0"/>
        <v>0</v>
      </c>
      <c r="F17" s="106"/>
      <c r="G17" s="128"/>
      <c r="H17" s="283"/>
      <c r="I17" s="287"/>
      <c r="J17" s="135" t="s">
        <v>1306</v>
      </c>
      <c r="K17" s="136" t="s">
        <v>0</v>
      </c>
      <c r="L17" s="135">
        <v>13200</v>
      </c>
      <c r="M17" s="135">
        <v>1970</v>
      </c>
      <c r="N17" s="135">
        <v>15510</v>
      </c>
      <c r="O17" s="135">
        <v>16940</v>
      </c>
      <c r="P17" s="135">
        <v>16940</v>
      </c>
      <c r="R17" s="2" t="s">
        <v>1125</v>
      </c>
      <c r="S17" s="2" t="s">
        <v>1263</v>
      </c>
      <c r="T17" s="2" t="s">
        <v>1244</v>
      </c>
      <c r="U17" s="2"/>
      <c r="V17" s="2" t="s">
        <v>1287</v>
      </c>
      <c r="W17" s="2"/>
    </row>
    <row r="18" spans="1:23" x14ac:dyDescent="0.25">
      <c r="A18" s="106">
        <v>11</v>
      </c>
      <c r="B18" s="106"/>
      <c r="C18" s="106"/>
      <c r="D18" s="106"/>
      <c r="E18" s="107">
        <f t="shared" si="0"/>
        <v>0</v>
      </c>
      <c r="F18" s="106"/>
      <c r="G18" s="128"/>
      <c r="H18" s="283"/>
      <c r="I18" s="288" t="s">
        <v>1312</v>
      </c>
      <c r="J18" s="2" t="s">
        <v>1302</v>
      </c>
      <c r="K18" s="123" t="s">
        <v>0</v>
      </c>
      <c r="L18" s="2">
        <v>3990</v>
      </c>
      <c r="M18" s="2">
        <v>4290</v>
      </c>
      <c r="N18" s="2">
        <v>5470</v>
      </c>
      <c r="O18" s="2">
        <v>6500</v>
      </c>
      <c r="P18" s="2"/>
      <c r="R18" s="2" t="s">
        <v>1126</v>
      </c>
      <c r="S18" s="2"/>
      <c r="T18" s="2" t="s">
        <v>1245</v>
      </c>
      <c r="U18" s="2"/>
      <c r="V18" s="2" t="s">
        <v>1288</v>
      </c>
      <c r="W18" s="2"/>
    </row>
    <row r="19" spans="1:23" x14ac:dyDescent="0.25">
      <c r="A19" s="106">
        <v>12</v>
      </c>
      <c r="B19" s="106"/>
      <c r="C19" s="106"/>
      <c r="D19" s="106"/>
      <c r="E19" s="107">
        <f t="shared" si="0"/>
        <v>0</v>
      </c>
      <c r="F19" s="106"/>
      <c r="G19" s="128"/>
      <c r="H19" s="283"/>
      <c r="I19" s="288"/>
      <c r="J19" s="2" t="s">
        <v>1303</v>
      </c>
      <c r="K19" s="123" t="s">
        <v>0</v>
      </c>
      <c r="L19" s="2">
        <v>5990</v>
      </c>
      <c r="M19" s="2">
        <v>6450</v>
      </c>
      <c r="N19" s="2">
        <v>8190</v>
      </c>
      <c r="O19" s="2">
        <v>9750</v>
      </c>
      <c r="P19" s="2"/>
      <c r="R19" s="2" t="s">
        <v>1127</v>
      </c>
      <c r="S19" s="2"/>
      <c r="T19" s="2" t="s">
        <v>1246</v>
      </c>
      <c r="U19" s="2"/>
      <c r="V19" s="2" t="s">
        <v>1289</v>
      </c>
      <c r="W19" s="2"/>
    </row>
    <row r="20" spans="1:23" x14ac:dyDescent="0.25">
      <c r="A20" s="106">
        <v>13</v>
      </c>
      <c r="B20" s="106"/>
      <c r="C20" s="106"/>
      <c r="D20" s="106"/>
      <c r="E20" s="107">
        <f t="shared" si="0"/>
        <v>0</v>
      </c>
      <c r="F20" s="106"/>
      <c r="G20" s="128"/>
      <c r="H20" s="283"/>
      <c r="I20" s="288"/>
      <c r="J20" s="2" t="s">
        <v>1304</v>
      </c>
      <c r="K20" s="123" t="s">
        <v>0</v>
      </c>
      <c r="L20" s="2">
        <v>4380</v>
      </c>
      <c r="M20" s="2">
        <v>4680</v>
      </c>
      <c r="N20" s="2">
        <v>5850</v>
      </c>
      <c r="O20" s="2">
        <v>6890</v>
      </c>
      <c r="P20" s="2">
        <v>6800</v>
      </c>
      <c r="R20" s="2" t="s">
        <v>1128</v>
      </c>
      <c r="S20" s="2"/>
      <c r="T20" s="2" t="s">
        <v>1247</v>
      </c>
      <c r="U20" s="2"/>
      <c r="V20" s="2"/>
      <c r="W20" s="2"/>
    </row>
    <row r="21" spans="1:23" x14ac:dyDescent="0.25">
      <c r="A21" s="108">
        <v>14</v>
      </c>
      <c r="B21" s="108"/>
      <c r="C21" s="108"/>
      <c r="D21" s="108"/>
      <c r="E21" s="107">
        <f t="shared" si="0"/>
        <v>0</v>
      </c>
      <c r="F21" s="108"/>
      <c r="G21" s="129"/>
      <c r="H21" s="283"/>
      <c r="I21" s="288"/>
      <c r="J21" s="2" t="s">
        <v>1305</v>
      </c>
      <c r="K21" s="123" t="s">
        <v>0</v>
      </c>
      <c r="L21" s="2">
        <v>6570</v>
      </c>
      <c r="M21" s="2">
        <v>7020</v>
      </c>
      <c r="N21" s="2">
        <v>8770</v>
      </c>
      <c r="O21" s="2">
        <v>10320</v>
      </c>
      <c r="P21" s="2">
        <v>10200</v>
      </c>
      <c r="R21" s="2" t="s">
        <v>1129</v>
      </c>
      <c r="S21" s="2"/>
      <c r="T21" s="2"/>
      <c r="U21" s="2"/>
      <c r="V21" s="2"/>
      <c r="W21" s="2"/>
    </row>
    <row r="22" spans="1:23" x14ac:dyDescent="0.25">
      <c r="A22" s="108">
        <v>15</v>
      </c>
      <c r="B22" s="108"/>
      <c r="C22" s="108"/>
      <c r="D22" s="108"/>
      <c r="E22" s="107">
        <f t="shared" si="0"/>
        <v>0</v>
      </c>
      <c r="F22" s="108"/>
      <c r="G22" s="129"/>
      <c r="H22" s="283"/>
      <c r="I22" s="288"/>
      <c r="J22" s="2" t="s">
        <v>54</v>
      </c>
      <c r="K22" s="123" t="s">
        <v>0</v>
      </c>
      <c r="L22" s="2">
        <v>6680</v>
      </c>
      <c r="M22" s="2">
        <v>7100</v>
      </c>
      <c r="N22" s="2">
        <v>8170</v>
      </c>
      <c r="O22" s="2">
        <v>9220</v>
      </c>
      <c r="P22" s="2"/>
      <c r="R22" s="2" t="s">
        <v>1130</v>
      </c>
      <c r="S22" s="2"/>
      <c r="T22" s="2"/>
      <c r="U22" s="2"/>
      <c r="V22" s="2"/>
      <c r="W22" s="2"/>
    </row>
    <row r="23" spans="1:23" x14ac:dyDescent="0.25">
      <c r="A23" s="108">
        <v>16</v>
      </c>
      <c r="B23" s="108"/>
      <c r="C23" s="108"/>
      <c r="D23" s="108"/>
      <c r="E23" s="107">
        <f t="shared" si="0"/>
        <v>0</v>
      </c>
      <c r="F23" s="108"/>
      <c r="G23" s="129"/>
      <c r="H23" s="283"/>
      <c r="I23" s="288"/>
      <c r="J23" s="2" t="s">
        <v>1306</v>
      </c>
      <c r="K23" s="123" t="s">
        <v>0</v>
      </c>
      <c r="L23" s="2">
        <v>12430</v>
      </c>
      <c r="M23" s="2">
        <v>13640</v>
      </c>
      <c r="N23" s="2">
        <v>15070</v>
      </c>
      <c r="O23" s="2">
        <v>16500</v>
      </c>
      <c r="P23" s="2">
        <v>16500</v>
      </c>
      <c r="R23" s="2" t="s">
        <v>1131</v>
      </c>
      <c r="S23" s="2"/>
      <c r="T23" s="2"/>
      <c r="U23" s="2"/>
      <c r="V23" s="2"/>
      <c r="W23" s="2"/>
    </row>
    <row r="24" spans="1:23" x14ac:dyDescent="0.25">
      <c r="A24" s="108">
        <v>17</v>
      </c>
      <c r="B24" s="108"/>
      <c r="C24" s="108"/>
      <c r="D24" s="108"/>
      <c r="E24" s="107">
        <f t="shared" si="0"/>
        <v>0</v>
      </c>
      <c r="F24" s="108"/>
      <c r="G24" s="129"/>
      <c r="H24" s="283"/>
      <c r="I24" s="270" t="s">
        <v>1313</v>
      </c>
      <c r="J24" s="135" t="s">
        <v>1302</v>
      </c>
      <c r="K24" s="136" t="s">
        <v>0</v>
      </c>
      <c r="L24" s="135">
        <v>5040</v>
      </c>
      <c r="M24" s="135">
        <v>5470</v>
      </c>
      <c r="N24" s="135">
        <v>6500</v>
      </c>
      <c r="O24" s="135">
        <v>7490</v>
      </c>
      <c r="P24" s="135"/>
      <c r="R24" s="2" t="s">
        <v>1132</v>
      </c>
      <c r="S24" s="2"/>
      <c r="T24" s="2"/>
      <c r="U24" s="2"/>
      <c r="V24" s="2"/>
      <c r="W24" s="2"/>
    </row>
    <row r="25" spans="1:23" x14ac:dyDescent="0.25">
      <c r="A25" s="108">
        <v>18</v>
      </c>
      <c r="B25" s="108"/>
      <c r="C25" s="108"/>
      <c r="D25" s="108"/>
      <c r="E25" s="107">
        <f t="shared" si="0"/>
        <v>0</v>
      </c>
      <c r="F25" s="108"/>
      <c r="G25" s="129"/>
      <c r="H25" s="283"/>
      <c r="I25" s="285"/>
      <c r="J25" s="135" t="s">
        <v>1303</v>
      </c>
      <c r="K25" s="136" t="s">
        <v>0</v>
      </c>
      <c r="L25" s="135">
        <v>7570</v>
      </c>
      <c r="M25" s="135">
        <v>8200</v>
      </c>
      <c r="N25" s="135">
        <v>9750</v>
      </c>
      <c r="O25" s="135">
        <v>11240</v>
      </c>
      <c r="P25" s="135"/>
      <c r="R25" s="2" t="s">
        <v>1133</v>
      </c>
      <c r="S25" s="2"/>
      <c r="T25" s="2"/>
      <c r="U25" s="2"/>
      <c r="V25" s="2"/>
      <c r="W25" s="2"/>
    </row>
    <row r="26" spans="1:23" x14ac:dyDescent="0.25">
      <c r="A26" s="108">
        <v>19</v>
      </c>
      <c r="B26" s="108"/>
      <c r="C26" s="108"/>
      <c r="D26" s="108"/>
      <c r="E26" s="107">
        <f t="shared" si="0"/>
        <v>0</v>
      </c>
      <c r="F26" s="108"/>
      <c r="G26" s="129"/>
      <c r="H26" s="283"/>
      <c r="I26" s="285"/>
      <c r="J26" s="135" t="s">
        <v>1304</v>
      </c>
      <c r="K26" s="136" t="s">
        <v>0</v>
      </c>
      <c r="L26" s="135">
        <v>5420</v>
      </c>
      <c r="M26" s="135">
        <v>5850</v>
      </c>
      <c r="N26" s="135">
        <v>6890</v>
      </c>
      <c r="O26" s="135">
        <v>7880</v>
      </c>
      <c r="P26" s="135">
        <v>7760</v>
      </c>
      <c r="R26" s="2" t="s">
        <v>1134</v>
      </c>
      <c r="S26" s="2"/>
      <c r="T26" s="2"/>
      <c r="U26" s="2"/>
      <c r="V26" s="2"/>
      <c r="W26" s="2"/>
    </row>
    <row r="27" spans="1:23" x14ac:dyDescent="0.25">
      <c r="A27" s="108">
        <v>20</v>
      </c>
      <c r="B27" s="108"/>
      <c r="C27" s="108"/>
      <c r="D27" s="108"/>
      <c r="E27" s="107">
        <f t="shared" si="0"/>
        <v>0</v>
      </c>
      <c r="F27" s="108"/>
      <c r="G27" s="129"/>
      <c r="H27" s="283"/>
      <c r="I27" s="285"/>
      <c r="J27" s="135" t="s">
        <v>1305</v>
      </c>
      <c r="K27" s="136" t="s">
        <v>0</v>
      </c>
      <c r="L27" s="135">
        <v>8140</v>
      </c>
      <c r="M27" s="135">
        <v>8770</v>
      </c>
      <c r="N27" s="135">
        <v>10320</v>
      </c>
      <c r="O27" s="135">
        <v>11820</v>
      </c>
      <c r="P27" s="135">
        <v>11630</v>
      </c>
      <c r="R27" s="2" t="s">
        <v>1135</v>
      </c>
      <c r="S27" s="2"/>
      <c r="T27" s="2"/>
      <c r="U27" s="2"/>
      <c r="V27" s="2"/>
      <c r="W27" s="2"/>
    </row>
    <row r="28" spans="1:23" x14ac:dyDescent="0.25">
      <c r="A28" s="108">
        <v>21</v>
      </c>
      <c r="B28" s="108"/>
      <c r="C28" s="108"/>
      <c r="D28" s="108"/>
      <c r="E28" s="107">
        <f t="shared" si="0"/>
        <v>0</v>
      </c>
      <c r="F28" s="108"/>
      <c r="G28" s="129"/>
      <c r="H28" s="283"/>
      <c r="I28" s="285"/>
      <c r="J28" s="135" t="s">
        <v>54</v>
      </c>
      <c r="K28" s="136" t="s">
        <v>0</v>
      </c>
      <c r="L28" s="135">
        <v>8020</v>
      </c>
      <c r="M28" s="135">
        <v>8470</v>
      </c>
      <c r="N28" s="135">
        <v>8920</v>
      </c>
      <c r="O28" s="135">
        <v>9980</v>
      </c>
      <c r="P28" s="135"/>
      <c r="R28" s="2" t="s">
        <v>1136</v>
      </c>
      <c r="S28" s="2"/>
      <c r="T28" s="2"/>
      <c r="U28" s="2"/>
      <c r="V28" s="2"/>
      <c r="W28" s="2"/>
    </row>
    <row r="29" spans="1:23" x14ac:dyDescent="0.25">
      <c r="A29" s="108">
        <v>22</v>
      </c>
      <c r="B29" s="108"/>
      <c r="C29" s="108"/>
      <c r="D29" s="108"/>
      <c r="E29" s="107">
        <f t="shared" si="0"/>
        <v>0</v>
      </c>
      <c r="F29" s="108"/>
      <c r="G29" s="129"/>
      <c r="H29" s="283"/>
      <c r="I29" s="286"/>
      <c r="J29" s="135" t="s">
        <v>1306</v>
      </c>
      <c r="K29" s="136" t="s">
        <v>0</v>
      </c>
      <c r="L29" s="135">
        <v>13310</v>
      </c>
      <c r="M29" s="135">
        <v>14190</v>
      </c>
      <c r="N29" s="135">
        <v>15620</v>
      </c>
      <c r="O29" s="135">
        <v>17050</v>
      </c>
      <c r="P29" s="135">
        <v>17050</v>
      </c>
      <c r="R29" s="2" t="s">
        <v>1137</v>
      </c>
      <c r="S29" s="2"/>
      <c r="T29" s="2"/>
      <c r="U29" s="2"/>
      <c r="V29" s="2"/>
      <c r="W29" s="2"/>
    </row>
    <row r="30" spans="1:23" x14ac:dyDescent="0.25">
      <c r="A30" s="108">
        <v>23</v>
      </c>
      <c r="B30" s="108"/>
      <c r="C30" s="108"/>
      <c r="D30" s="108"/>
      <c r="E30" s="107">
        <f t="shared" si="0"/>
        <v>0</v>
      </c>
      <c r="F30" s="108"/>
      <c r="G30" s="129"/>
      <c r="H30" s="283"/>
      <c r="I30" s="232" t="s">
        <v>1314</v>
      </c>
      <c r="J30" s="2" t="s">
        <v>1302</v>
      </c>
      <c r="K30" s="124" t="s">
        <v>0</v>
      </c>
      <c r="L30" s="2">
        <v>5400</v>
      </c>
      <c r="M30" s="2">
        <v>5830</v>
      </c>
      <c r="N30" s="2">
        <v>6900</v>
      </c>
      <c r="O30" s="2">
        <v>7970</v>
      </c>
      <c r="P30" s="2"/>
      <c r="R30" s="2" t="s">
        <v>1138</v>
      </c>
      <c r="S30" s="2"/>
      <c r="T30" s="2"/>
      <c r="U30" s="2"/>
      <c r="V30" s="2"/>
      <c r="W30" s="2"/>
    </row>
    <row r="31" spans="1:23" x14ac:dyDescent="0.25">
      <c r="A31" s="108">
        <v>24</v>
      </c>
      <c r="B31" s="108"/>
      <c r="C31" s="108"/>
      <c r="D31" s="108"/>
      <c r="E31" s="107">
        <f t="shared" si="0"/>
        <v>0</v>
      </c>
      <c r="F31" s="108"/>
      <c r="G31" s="129"/>
      <c r="H31" s="283"/>
      <c r="I31" s="274"/>
      <c r="J31" s="2" t="s">
        <v>1303</v>
      </c>
      <c r="K31" s="124" t="s">
        <v>0</v>
      </c>
      <c r="L31" s="2">
        <v>8100</v>
      </c>
      <c r="M31" s="2">
        <v>8750</v>
      </c>
      <c r="N31" s="2">
        <v>10350</v>
      </c>
      <c r="O31" s="2">
        <v>11950</v>
      </c>
      <c r="P31" s="2"/>
      <c r="R31" s="2" t="s">
        <v>1139</v>
      </c>
      <c r="S31" s="2"/>
      <c r="T31" s="2"/>
      <c r="U31" s="2"/>
      <c r="V31" s="2"/>
      <c r="W31" s="2"/>
    </row>
    <row r="32" spans="1:23" x14ac:dyDescent="0.25">
      <c r="A32" s="106">
        <v>25</v>
      </c>
      <c r="B32" s="106"/>
      <c r="C32" s="106"/>
      <c r="D32" s="106"/>
      <c r="E32" s="107">
        <f t="shared" si="0"/>
        <v>0</v>
      </c>
      <c r="F32" s="106"/>
      <c r="G32" s="128"/>
      <c r="H32" s="283"/>
      <c r="I32" s="274"/>
      <c r="J32" s="2" t="s">
        <v>1304</v>
      </c>
      <c r="K32" s="124" t="s">
        <v>0</v>
      </c>
      <c r="L32" s="2">
        <v>5790</v>
      </c>
      <c r="M32" s="2">
        <v>6210</v>
      </c>
      <c r="N32" s="2">
        <v>7290</v>
      </c>
      <c r="O32" s="2">
        <v>8350</v>
      </c>
      <c r="P32" s="2">
        <v>8250</v>
      </c>
      <c r="R32" s="2" t="s">
        <v>1140</v>
      </c>
      <c r="S32" s="2"/>
      <c r="T32" s="2"/>
      <c r="U32" s="2"/>
      <c r="V32" s="2"/>
      <c r="W32" s="2"/>
    </row>
    <row r="33" spans="1:23" x14ac:dyDescent="0.25">
      <c r="A33" s="108">
        <v>26</v>
      </c>
      <c r="B33" s="108"/>
      <c r="C33" s="108"/>
      <c r="D33" s="108"/>
      <c r="E33" s="107">
        <f t="shared" si="0"/>
        <v>0</v>
      </c>
      <c r="F33" s="108"/>
      <c r="G33" s="129"/>
      <c r="H33" s="283"/>
      <c r="I33" s="274"/>
      <c r="J33" s="2" t="s">
        <v>1305</v>
      </c>
      <c r="K33" s="124" t="s">
        <v>0</v>
      </c>
      <c r="L33" s="2">
        <v>8670</v>
      </c>
      <c r="M33" s="2">
        <v>9320</v>
      </c>
      <c r="N33" s="2">
        <v>10930</v>
      </c>
      <c r="O33" s="2">
        <v>12520</v>
      </c>
      <c r="P33" s="2">
        <v>12380</v>
      </c>
      <c r="R33" s="2" t="s">
        <v>1141</v>
      </c>
      <c r="S33" s="2"/>
      <c r="T33" s="2"/>
      <c r="U33" s="2"/>
      <c r="V33" s="2"/>
      <c r="W33" s="2"/>
    </row>
    <row r="34" spans="1:23" x14ac:dyDescent="0.25">
      <c r="A34" s="108">
        <v>27</v>
      </c>
      <c r="B34" s="108"/>
      <c r="C34" s="108"/>
      <c r="D34" s="108"/>
      <c r="E34" s="107">
        <f t="shared" si="0"/>
        <v>0</v>
      </c>
      <c r="F34" s="108"/>
      <c r="G34" s="129"/>
      <c r="H34" s="283"/>
      <c r="I34" s="275"/>
      <c r="J34" s="2" t="s">
        <v>1306</v>
      </c>
      <c r="K34" s="124" t="s">
        <v>0</v>
      </c>
      <c r="L34" s="2">
        <v>15730</v>
      </c>
      <c r="M34" s="2">
        <v>17050</v>
      </c>
      <c r="N34" s="2">
        <v>18480</v>
      </c>
      <c r="O34" s="2">
        <v>19910</v>
      </c>
      <c r="P34" s="2">
        <v>19910</v>
      </c>
      <c r="R34" s="2" t="s">
        <v>1142</v>
      </c>
      <c r="S34" s="2"/>
      <c r="T34" s="2"/>
      <c r="U34" s="2"/>
      <c r="V34" s="2"/>
      <c r="W34" s="2"/>
    </row>
    <row r="35" spans="1:23" x14ac:dyDescent="0.25">
      <c r="A35" s="108">
        <v>28</v>
      </c>
      <c r="B35" s="108"/>
      <c r="C35" s="108"/>
      <c r="D35" s="108"/>
      <c r="E35" s="107">
        <f t="shared" si="0"/>
        <v>0</v>
      </c>
      <c r="F35" s="108"/>
      <c r="G35" s="129"/>
      <c r="H35" s="283"/>
      <c r="I35" s="270" t="s">
        <v>1316</v>
      </c>
      <c r="J35" s="135" t="s">
        <v>1302</v>
      </c>
      <c r="K35" s="136" t="s">
        <v>0</v>
      </c>
      <c r="L35" s="135">
        <v>5410</v>
      </c>
      <c r="M35" s="135">
        <v>4860</v>
      </c>
      <c r="N35" s="135">
        <v>6000</v>
      </c>
      <c r="O35" s="135">
        <v>7480</v>
      </c>
      <c r="P35" s="135">
        <v>7480</v>
      </c>
      <c r="R35" s="2" t="s">
        <v>1143</v>
      </c>
      <c r="S35" s="2"/>
      <c r="T35" s="2"/>
      <c r="U35" s="2"/>
      <c r="V35" s="2"/>
      <c r="W35" s="2"/>
    </row>
    <row r="36" spans="1:23" x14ac:dyDescent="0.25">
      <c r="A36" s="108">
        <v>29</v>
      </c>
      <c r="B36" s="108"/>
      <c r="C36" s="108"/>
      <c r="D36" s="108"/>
      <c r="E36" s="107">
        <f t="shared" si="0"/>
        <v>0</v>
      </c>
      <c r="F36" s="108"/>
      <c r="G36" s="129"/>
      <c r="H36" s="283"/>
      <c r="I36" s="285"/>
      <c r="J36" s="135" t="s">
        <v>1303</v>
      </c>
      <c r="K36" s="136" t="s">
        <v>0</v>
      </c>
      <c r="L36" s="135">
        <v>6750</v>
      </c>
      <c r="M36" s="135">
        <v>7290</v>
      </c>
      <c r="N36" s="135">
        <v>8990</v>
      </c>
      <c r="O36" s="135">
        <v>11220</v>
      </c>
      <c r="P36" s="135">
        <v>11220</v>
      </c>
      <c r="R36" s="2" t="s">
        <v>1144</v>
      </c>
      <c r="S36" s="2"/>
      <c r="T36" s="2"/>
      <c r="U36" s="2"/>
      <c r="V36" s="2"/>
      <c r="W36" s="2"/>
    </row>
    <row r="37" spans="1:23" x14ac:dyDescent="0.25">
      <c r="A37" s="108">
        <v>30</v>
      </c>
      <c r="B37" s="108"/>
      <c r="C37" s="108"/>
      <c r="D37" s="108"/>
      <c r="E37" s="107">
        <f t="shared" si="0"/>
        <v>0</v>
      </c>
      <c r="F37" s="108"/>
      <c r="G37" s="129"/>
      <c r="H37" s="283"/>
      <c r="I37" s="285"/>
      <c r="J37" s="135" t="s">
        <v>1315</v>
      </c>
      <c r="K37" s="136" t="s">
        <v>0</v>
      </c>
      <c r="L37" s="135">
        <v>5030</v>
      </c>
      <c r="M37" s="135">
        <v>5380</v>
      </c>
      <c r="N37" s="135">
        <v>6520</v>
      </c>
      <c r="O37" s="135">
        <v>8000</v>
      </c>
      <c r="P37" s="135"/>
      <c r="R37" s="2" t="s">
        <v>1145</v>
      </c>
      <c r="S37" s="2"/>
      <c r="T37" s="2"/>
      <c r="U37" s="2"/>
      <c r="V37" s="2"/>
      <c r="W37" s="2"/>
    </row>
    <row r="38" spans="1:23" x14ac:dyDescent="0.25">
      <c r="A38" s="108">
        <v>31</v>
      </c>
      <c r="B38" s="108"/>
      <c r="C38" s="108"/>
      <c r="D38" s="108"/>
      <c r="E38" s="107">
        <f t="shared" si="0"/>
        <v>0</v>
      </c>
      <c r="F38" s="108"/>
      <c r="G38" s="129"/>
      <c r="H38" s="283"/>
      <c r="I38" s="286"/>
      <c r="J38" s="135" t="s">
        <v>1306</v>
      </c>
      <c r="K38" s="136" t="s">
        <v>0</v>
      </c>
      <c r="L38" s="135">
        <v>16060</v>
      </c>
      <c r="M38" s="135">
        <v>17380</v>
      </c>
      <c r="N38" s="135">
        <v>18370</v>
      </c>
      <c r="O38" s="135">
        <v>19360</v>
      </c>
      <c r="P38" s="135">
        <v>19360</v>
      </c>
      <c r="R38" s="2" t="s">
        <v>1146</v>
      </c>
      <c r="S38" s="2"/>
      <c r="T38" s="2"/>
      <c r="U38" s="2"/>
      <c r="V38" s="2"/>
      <c r="W38" s="2"/>
    </row>
    <row r="39" spans="1:23" x14ac:dyDescent="0.25">
      <c r="A39" s="108">
        <v>32</v>
      </c>
      <c r="B39" s="108"/>
      <c r="C39" s="108"/>
      <c r="D39" s="108"/>
      <c r="E39" s="107">
        <f t="shared" si="0"/>
        <v>0</v>
      </c>
      <c r="F39" s="108"/>
      <c r="G39" s="129"/>
      <c r="H39" s="283"/>
      <c r="I39" s="232" t="s">
        <v>1317</v>
      </c>
      <c r="J39" s="2" t="s">
        <v>1302</v>
      </c>
      <c r="K39" s="124" t="s">
        <v>0</v>
      </c>
      <c r="L39" s="2">
        <v>5040</v>
      </c>
      <c r="M39" s="2">
        <v>5470</v>
      </c>
      <c r="N39" s="2">
        <v>6500</v>
      </c>
      <c r="O39" s="2">
        <v>7490</v>
      </c>
      <c r="P39" s="2"/>
      <c r="R39" s="2" t="s">
        <v>1147</v>
      </c>
      <c r="S39" s="2"/>
      <c r="T39" s="2"/>
      <c r="U39" s="2"/>
      <c r="V39" s="2"/>
      <c r="W39" s="2"/>
    </row>
    <row r="40" spans="1:23" x14ac:dyDescent="0.25">
      <c r="A40" s="108">
        <v>33</v>
      </c>
      <c r="B40" s="108"/>
      <c r="C40" s="108"/>
      <c r="D40" s="108"/>
      <c r="E40" s="107">
        <f t="shared" si="0"/>
        <v>0</v>
      </c>
      <c r="F40" s="108"/>
      <c r="G40" s="129"/>
      <c r="H40" s="283"/>
      <c r="I40" s="274"/>
      <c r="J40" s="2" t="s">
        <v>1303</v>
      </c>
      <c r="K40" s="124" t="s">
        <v>0</v>
      </c>
      <c r="L40" s="2">
        <v>7570</v>
      </c>
      <c r="M40" s="2">
        <v>8200</v>
      </c>
      <c r="N40" s="2">
        <v>9750</v>
      </c>
      <c r="O40" s="2">
        <v>11240</v>
      </c>
      <c r="P40" s="2"/>
      <c r="R40" s="2" t="s">
        <v>1148</v>
      </c>
      <c r="S40" s="2"/>
      <c r="T40" s="2"/>
      <c r="U40" s="2"/>
      <c r="V40" s="2"/>
      <c r="W40" s="2"/>
    </row>
    <row r="41" spans="1:23" x14ac:dyDescent="0.25">
      <c r="A41" s="108">
        <v>34</v>
      </c>
      <c r="B41" s="108"/>
      <c r="C41" s="108"/>
      <c r="D41" s="108"/>
      <c r="E41" s="107">
        <f t="shared" si="0"/>
        <v>0</v>
      </c>
      <c r="F41" s="108"/>
      <c r="G41" s="129"/>
      <c r="H41" s="283"/>
      <c r="I41" s="274"/>
      <c r="J41" s="2" t="s">
        <v>1304</v>
      </c>
      <c r="K41" s="124" t="s">
        <v>0</v>
      </c>
      <c r="L41" s="2">
        <v>5420</v>
      </c>
      <c r="M41" s="2">
        <v>5850</v>
      </c>
      <c r="N41" s="2">
        <v>6880</v>
      </c>
      <c r="O41" s="2">
        <v>7880</v>
      </c>
      <c r="P41" s="2"/>
      <c r="R41" s="2" t="s">
        <v>1149</v>
      </c>
      <c r="S41" s="2"/>
      <c r="T41" s="2"/>
      <c r="U41" s="2"/>
      <c r="V41" s="2"/>
      <c r="W41" s="2"/>
    </row>
    <row r="42" spans="1:23" x14ac:dyDescent="0.25">
      <c r="A42" s="108">
        <v>35</v>
      </c>
      <c r="B42" s="108"/>
      <c r="C42" s="108"/>
      <c r="D42" s="108"/>
      <c r="E42" s="107">
        <f t="shared" si="0"/>
        <v>0</v>
      </c>
      <c r="F42" s="108"/>
      <c r="G42" s="129"/>
      <c r="H42" s="283"/>
      <c r="I42" s="274"/>
      <c r="J42" s="2" t="s">
        <v>1305</v>
      </c>
      <c r="K42" s="124" t="s">
        <v>0</v>
      </c>
      <c r="L42" s="2">
        <v>8140</v>
      </c>
      <c r="M42" s="2">
        <v>8770</v>
      </c>
      <c r="N42" s="2">
        <v>10320</v>
      </c>
      <c r="O42" s="2">
        <v>11820</v>
      </c>
      <c r="P42" s="2"/>
      <c r="R42" s="2" t="s">
        <v>1150</v>
      </c>
      <c r="S42" s="2"/>
      <c r="T42" s="2"/>
      <c r="U42" s="2"/>
      <c r="V42" s="2"/>
      <c r="W42" s="2"/>
    </row>
    <row r="43" spans="1:23" x14ac:dyDescent="0.25">
      <c r="A43" s="109"/>
      <c r="B43" s="109"/>
      <c r="C43" s="110" t="s">
        <v>325</v>
      </c>
      <c r="D43" s="106">
        <f>SUM(D8:D32)</f>
        <v>0</v>
      </c>
      <c r="E43" s="107">
        <f>SUM(E8:E42)</f>
        <v>0</v>
      </c>
      <c r="F43" s="109"/>
      <c r="G43" s="109"/>
      <c r="H43" s="283"/>
      <c r="I43" s="275"/>
      <c r="J43" s="2" t="s">
        <v>1306</v>
      </c>
      <c r="K43" s="124" t="s">
        <v>0</v>
      </c>
      <c r="L43" s="2">
        <v>13310</v>
      </c>
      <c r="M43" s="2">
        <v>14190</v>
      </c>
      <c r="N43" s="2">
        <v>15620</v>
      </c>
      <c r="O43" s="2">
        <v>17050</v>
      </c>
      <c r="P43" s="2"/>
      <c r="R43" s="2" t="s">
        <v>1151</v>
      </c>
      <c r="S43" s="2"/>
      <c r="T43" s="2"/>
      <c r="U43" s="2"/>
      <c r="V43" s="2"/>
      <c r="W43" s="2"/>
    </row>
    <row r="44" spans="1:23" x14ac:dyDescent="0.25">
      <c r="G44" s="28"/>
      <c r="H44" s="284"/>
      <c r="I44" s="270" t="s">
        <v>1318</v>
      </c>
      <c r="J44" s="135" t="s">
        <v>1302</v>
      </c>
      <c r="K44" s="136" t="s">
        <v>0</v>
      </c>
      <c r="L44" s="135">
        <v>3280</v>
      </c>
      <c r="M44" s="135">
        <v>3630</v>
      </c>
      <c r="N44" s="135">
        <v>4290</v>
      </c>
      <c r="O44" s="135">
        <v>5350</v>
      </c>
      <c r="P44" s="135"/>
      <c r="R44" s="2" t="s">
        <v>1152</v>
      </c>
      <c r="S44" s="2"/>
      <c r="T44" s="2"/>
      <c r="U44" s="2"/>
      <c r="V44" s="2"/>
      <c r="W44" s="2"/>
    </row>
    <row r="45" spans="1:23" x14ac:dyDescent="0.25">
      <c r="A45" s="111"/>
      <c r="B45" s="112"/>
      <c r="C45" s="113">
        <f>E43*1</f>
        <v>0</v>
      </c>
      <c r="D45" s="114" t="s">
        <v>1098</v>
      </c>
      <c r="E45" s="115">
        <f>L14</f>
        <v>7270</v>
      </c>
      <c r="F45" s="134">
        <f>E43*E45</f>
        <v>0</v>
      </c>
      <c r="G45" s="121"/>
      <c r="H45" s="284"/>
      <c r="I45" s="285"/>
      <c r="J45" s="135" t="s">
        <v>1303</v>
      </c>
      <c r="K45" s="136" t="s">
        <v>0</v>
      </c>
      <c r="L45" s="135">
        <v>4920</v>
      </c>
      <c r="M45" s="135">
        <v>5450</v>
      </c>
      <c r="N45" s="135">
        <v>6450</v>
      </c>
      <c r="O45" s="135">
        <v>8020</v>
      </c>
      <c r="P45" s="135"/>
      <c r="R45" s="2" t="s">
        <v>1153</v>
      </c>
      <c r="S45" s="2"/>
      <c r="T45" s="2"/>
      <c r="U45" s="2"/>
      <c r="V45" s="2"/>
      <c r="W45" s="2"/>
    </row>
    <row r="46" spans="1:23" x14ac:dyDescent="0.25">
      <c r="A46" s="116"/>
      <c r="B46" s="117"/>
      <c r="C46" s="118"/>
      <c r="D46" s="119"/>
      <c r="E46" s="120"/>
      <c r="F46" s="121"/>
      <c r="G46" s="121"/>
      <c r="H46" s="284"/>
      <c r="I46" s="285"/>
      <c r="J46" s="135" t="s">
        <v>1304</v>
      </c>
      <c r="K46" s="136" t="s">
        <v>0</v>
      </c>
      <c r="L46" s="135">
        <v>3660</v>
      </c>
      <c r="M46" s="135">
        <v>4010</v>
      </c>
      <c r="N46" s="135">
        <v>4680</v>
      </c>
      <c r="O46" s="135">
        <v>5730</v>
      </c>
      <c r="P46" s="135">
        <v>5660</v>
      </c>
      <c r="R46" s="2" t="s">
        <v>1154</v>
      </c>
      <c r="S46" s="2"/>
      <c r="T46" s="2"/>
      <c r="U46" s="2"/>
      <c r="V46" s="2"/>
      <c r="W46" s="2"/>
    </row>
    <row r="47" spans="1:23" x14ac:dyDescent="0.25">
      <c r="A47" s="105"/>
      <c r="B47" s="281" t="s">
        <v>1099</v>
      </c>
      <c r="C47" s="281"/>
      <c r="D47" s="122"/>
      <c r="E47" s="281" t="s">
        <v>1100</v>
      </c>
      <c r="F47" s="281"/>
      <c r="G47" s="130"/>
      <c r="H47" s="284"/>
      <c r="I47" s="285"/>
      <c r="J47" s="135" t="s">
        <v>1305</v>
      </c>
      <c r="K47" s="136" t="s">
        <v>0</v>
      </c>
      <c r="L47" s="135">
        <v>5490</v>
      </c>
      <c r="M47" s="135">
        <v>6020</v>
      </c>
      <c r="N47" s="135">
        <v>7020</v>
      </c>
      <c r="O47" s="135">
        <v>8590</v>
      </c>
      <c r="P47" s="135">
        <v>8490</v>
      </c>
      <c r="R47" s="2" t="s">
        <v>1155</v>
      </c>
      <c r="S47" s="2"/>
      <c r="T47" s="2"/>
      <c r="U47" s="2"/>
      <c r="V47" s="2"/>
      <c r="W47" s="2"/>
    </row>
    <row r="48" spans="1:23" x14ac:dyDescent="0.25">
      <c r="H48" s="284"/>
      <c r="I48" s="286"/>
      <c r="J48" s="135" t="s">
        <v>1306</v>
      </c>
      <c r="K48" s="136" t="s">
        <v>0</v>
      </c>
      <c r="L48" s="135">
        <v>9900</v>
      </c>
      <c r="M48" s="135">
        <v>12100</v>
      </c>
      <c r="N48" s="135">
        <v>13090</v>
      </c>
      <c r="O48" s="135">
        <v>14960</v>
      </c>
      <c r="P48" s="135">
        <v>14960</v>
      </c>
      <c r="R48" s="2" t="s">
        <v>1156</v>
      </c>
      <c r="S48" s="2"/>
      <c r="T48" s="2"/>
      <c r="U48" s="2"/>
      <c r="V48" s="2"/>
      <c r="W48" s="2"/>
    </row>
    <row r="49" spans="8:23" x14ac:dyDescent="0.25">
      <c r="H49" s="273" t="s">
        <v>723</v>
      </c>
      <c r="I49" s="124" t="s">
        <v>1318</v>
      </c>
      <c r="J49" s="137" t="s">
        <v>1302</v>
      </c>
      <c r="K49" s="124" t="s">
        <v>0</v>
      </c>
      <c r="L49" s="2">
        <v>3540</v>
      </c>
      <c r="M49" s="2">
        <v>3890</v>
      </c>
      <c r="N49" s="2">
        <v>4550</v>
      </c>
      <c r="O49" s="2">
        <v>5610</v>
      </c>
      <c r="P49" s="2">
        <v>5610</v>
      </c>
      <c r="R49" s="2" t="s">
        <v>1157</v>
      </c>
      <c r="S49" s="2"/>
      <c r="T49" s="2"/>
      <c r="U49" s="2"/>
      <c r="V49" s="2"/>
      <c r="W49" s="2"/>
    </row>
    <row r="50" spans="8:23" x14ac:dyDescent="0.25">
      <c r="H50" s="274"/>
      <c r="I50" s="124" t="s">
        <v>1307</v>
      </c>
      <c r="J50" s="137" t="s">
        <v>1302</v>
      </c>
      <c r="K50" s="124" t="s">
        <v>0</v>
      </c>
      <c r="L50" s="2">
        <v>4130</v>
      </c>
      <c r="M50" s="2">
        <v>4450</v>
      </c>
      <c r="N50" s="2">
        <v>5610</v>
      </c>
      <c r="O50" s="2">
        <v>6620</v>
      </c>
      <c r="P50" s="2">
        <v>6620</v>
      </c>
      <c r="R50" s="2" t="s">
        <v>1158</v>
      </c>
      <c r="S50" s="2"/>
      <c r="T50" s="2"/>
      <c r="U50" s="2"/>
      <c r="V50" s="2"/>
      <c r="W50" s="2"/>
    </row>
    <row r="51" spans="8:23" x14ac:dyDescent="0.25">
      <c r="H51" s="274"/>
      <c r="I51" s="124" t="s">
        <v>1311</v>
      </c>
      <c r="J51" s="137" t="s">
        <v>1302</v>
      </c>
      <c r="K51" s="124" t="s">
        <v>0</v>
      </c>
      <c r="L51" s="2">
        <v>5100</v>
      </c>
      <c r="M51" s="2">
        <v>5600</v>
      </c>
      <c r="N51" s="2">
        <v>6570</v>
      </c>
      <c r="O51" s="2">
        <v>7560</v>
      </c>
      <c r="P51" s="2">
        <v>7560</v>
      </c>
      <c r="R51" s="2" t="s">
        <v>1159</v>
      </c>
      <c r="S51" s="2"/>
      <c r="T51" s="2"/>
      <c r="U51" s="2"/>
      <c r="V51" s="2"/>
      <c r="W51" s="2"/>
    </row>
    <row r="52" spans="8:23" x14ac:dyDescent="0.25">
      <c r="H52" s="274"/>
      <c r="I52" s="124" t="s">
        <v>1312</v>
      </c>
      <c r="J52" s="137" t="s">
        <v>1302</v>
      </c>
      <c r="K52" s="124" t="s">
        <v>0</v>
      </c>
      <c r="L52" s="2">
        <v>4260</v>
      </c>
      <c r="M52" s="2">
        <v>4560</v>
      </c>
      <c r="N52" s="2">
        <v>5720</v>
      </c>
      <c r="O52" s="2">
        <v>6760</v>
      </c>
      <c r="P52" s="2">
        <v>6760</v>
      </c>
      <c r="R52" s="2" t="s">
        <v>1160</v>
      </c>
      <c r="S52" s="2"/>
      <c r="T52" s="2"/>
      <c r="U52" s="2"/>
      <c r="V52" s="2"/>
      <c r="W52" s="2"/>
    </row>
    <row r="53" spans="8:23" x14ac:dyDescent="0.25">
      <c r="H53" s="274"/>
      <c r="I53" s="124" t="s">
        <v>1313</v>
      </c>
      <c r="J53" s="137" t="s">
        <v>1302</v>
      </c>
      <c r="K53" s="124" t="s">
        <v>0</v>
      </c>
      <c r="L53" s="2">
        <v>5300</v>
      </c>
      <c r="M53" s="2">
        <v>5720</v>
      </c>
      <c r="N53" s="2">
        <v>6760</v>
      </c>
      <c r="O53" s="2">
        <v>7760</v>
      </c>
      <c r="P53" s="2">
        <v>7760</v>
      </c>
      <c r="R53" s="2" t="s">
        <v>1162</v>
      </c>
      <c r="S53" s="2"/>
      <c r="T53" s="2"/>
      <c r="U53" s="2"/>
      <c r="V53" s="2"/>
      <c r="W53" s="2"/>
    </row>
    <row r="54" spans="8:23" x14ac:dyDescent="0.25">
      <c r="H54" s="274"/>
      <c r="I54" s="124" t="s">
        <v>1314</v>
      </c>
      <c r="J54" s="137" t="s">
        <v>1302</v>
      </c>
      <c r="K54" s="124" t="s">
        <v>0</v>
      </c>
      <c r="L54" s="2">
        <v>5660</v>
      </c>
      <c r="M54" s="2">
        <v>6100</v>
      </c>
      <c r="N54" s="2">
        <v>7160</v>
      </c>
      <c r="O54" s="2">
        <v>8230</v>
      </c>
      <c r="P54" s="2">
        <v>8230</v>
      </c>
      <c r="R54" s="2" t="s">
        <v>1163</v>
      </c>
      <c r="S54" s="2"/>
      <c r="T54" s="2"/>
      <c r="U54" s="2"/>
      <c r="V54" s="2"/>
      <c r="W54" s="2"/>
    </row>
    <row r="55" spans="8:23" x14ac:dyDescent="0.25">
      <c r="H55" s="275"/>
      <c r="I55" s="124" t="s">
        <v>1317</v>
      </c>
      <c r="J55" s="137" t="s">
        <v>1302</v>
      </c>
      <c r="K55" s="124" t="s">
        <v>0</v>
      </c>
      <c r="L55" s="2">
        <v>5300</v>
      </c>
      <c r="M55" s="2">
        <v>5720</v>
      </c>
      <c r="N55" s="2">
        <v>6760</v>
      </c>
      <c r="O55" s="2">
        <v>7760</v>
      </c>
      <c r="P55" s="2"/>
      <c r="R55" s="2" t="s">
        <v>1164</v>
      </c>
      <c r="S55" s="2"/>
      <c r="T55" s="2"/>
      <c r="U55" s="2"/>
      <c r="V55" s="2"/>
      <c r="W55" s="2"/>
    </row>
    <row r="56" spans="8:23" x14ac:dyDescent="0.25">
      <c r="H56" s="263" t="s">
        <v>1320</v>
      </c>
      <c r="I56" s="270" t="s">
        <v>1318</v>
      </c>
      <c r="J56" s="135" t="s">
        <v>1302</v>
      </c>
      <c r="K56" s="136" t="s">
        <v>0</v>
      </c>
      <c r="L56" s="136">
        <v>2850</v>
      </c>
      <c r="M56" s="136">
        <v>3360</v>
      </c>
      <c r="N56" s="136">
        <v>4100</v>
      </c>
      <c r="O56" s="136">
        <v>5270</v>
      </c>
      <c r="P56" s="136"/>
      <c r="R56" s="2" t="s">
        <v>1165</v>
      </c>
      <c r="S56" s="2"/>
      <c r="T56" s="2"/>
      <c r="U56" s="2"/>
      <c r="V56" s="2"/>
      <c r="W56" s="2"/>
    </row>
    <row r="57" spans="8:23" x14ac:dyDescent="0.25">
      <c r="H57" s="265"/>
      <c r="I57" s="271"/>
      <c r="J57" s="135" t="s">
        <v>1304</v>
      </c>
      <c r="K57" s="136" t="s">
        <v>0</v>
      </c>
      <c r="L57" s="136">
        <v>3230</v>
      </c>
      <c r="M57" s="136">
        <v>3740</v>
      </c>
      <c r="N57" s="136">
        <v>4480</v>
      </c>
      <c r="O57" s="136">
        <v>5660</v>
      </c>
      <c r="P57" s="136"/>
      <c r="R57" s="2" t="s">
        <v>1166</v>
      </c>
      <c r="S57" s="2"/>
      <c r="T57" s="2"/>
      <c r="U57" s="2"/>
      <c r="V57" s="2"/>
      <c r="W57" s="2"/>
    </row>
    <row r="58" spans="8:23" x14ac:dyDescent="0.25">
      <c r="H58" s="273" t="s">
        <v>1321</v>
      </c>
      <c r="I58" s="272" t="s">
        <v>1322</v>
      </c>
      <c r="J58" s="144" t="s">
        <v>1302</v>
      </c>
      <c r="K58" s="143" t="s">
        <v>0</v>
      </c>
      <c r="L58" s="143">
        <v>5350</v>
      </c>
      <c r="M58" s="143">
        <v>5750</v>
      </c>
      <c r="N58" s="143">
        <v>6360</v>
      </c>
      <c r="O58" s="143">
        <v>7570</v>
      </c>
      <c r="P58" s="143"/>
      <c r="R58" s="2" t="s">
        <v>1167</v>
      </c>
      <c r="S58" s="2"/>
      <c r="T58" s="2"/>
      <c r="U58" s="2"/>
      <c r="V58" s="2"/>
      <c r="W58" s="2"/>
    </row>
    <row r="59" spans="8:23" ht="15" customHeight="1" x14ac:dyDescent="0.25">
      <c r="H59" s="276"/>
      <c r="I59" s="233"/>
      <c r="J59" s="144" t="s">
        <v>1304</v>
      </c>
      <c r="K59" s="143" t="s">
        <v>0</v>
      </c>
      <c r="L59" s="143">
        <v>5730</v>
      </c>
      <c r="M59" s="143">
        <v>6140</v>
      </c>
      <c r="N59" s="143">
        <v>6740</v>
      </c>
      <c r="O59" s="143">
        <v>7950</v>
      </c>
      <c r="P59" s="143"/>
      <c r="R59" s="2" t="s">
        <v>1168</v>
      </c>
      <c r="S59" s="2"/>
      <c r="T59" s="2"/>
      <c r="U59" s="2"/>
      <c r="V59" s="2"/>
      <c r="W59" s="2"/>
    </row>
    <row r="60" spans="8:23" x14ac:dyDescent="0.25">
      <c r="H60" s="276"/>
      <c r="I60" s="232" t="s">
        <v>1317</v>
      </c>
      <c r="J60" s="2" t="s">
        <v>1302</v>
      </c>
      <c r="K60" s="143" t="s">
        <v>0</v>
      </c>
      <c r="L60" s="143">
        <v>7410</v>
      </c>
      <c r="M60" s="143">
        <v>7760</v>
      </c>
      <c r="N60" s="143">
        <v>8090</v>
      </c>
      <c r="O60" s="143">
        <v>9820</v>
      </c>
      <c r="P60" s="143"/>
      <c r="R60" s="2" t="s">
        <v>1169</v>
      </c>
      <c r="S60" s="2"/>
      <c r="T60" s="2"/>
      <c r="U60" s="2"/>
      <c r="V60" s="2"/>
      <c r="W60" s="2"/>
    </row>
    <row r="61" spans="8:23" x14ac:dyDescent="0.25">
      <c r="H61" s="276"/>
      <c r="I61" s="233"/>
      <c r="J61" s="2" t="s">
        <v>1304</v>
      </c>
      <c r="K61" s="143" t="s">
        <v>0</v>
      </c>
      <c r="L61" s="143">
        <v>7800</v>
      </c>
      <c r="M61" s="143">
        <v>8140</v>
      </c>
      <c r="N61" s="143">
        <v>8480</v>
      </c>
      <c r="O61" s="143">
        <v>10210</v>
      </c>
      <c r="P61" s="143"/>
      <c r="R61" s="2" t="s">
        <v>1170</v>
      </c>
      <c r="S61" s="2"/>
      <c r="T61" s="2"/>
      <c r="U61" s="2"/>
      <c r="V61" s="2"/>
      <c r="W61" s="2"/>
    </row>
    <row r="62" spans="8:23" x14ac:dyDescent="0.25">
      <c r="H62" s="276"/>
      <c r="I62" s="232" t="s">
        <v>1318</v>
      </c>
      <c r="J62" s="2" t="s">
        <v>1302</v>
      </c>
      <c r="K62" s="143" t="s">
        <v>0</v>
      </c>
      <c r="L62" s="143">
        <v>4320</v>
      </c>
      <c r="M62" s="143">
        <v>4850</v>
      </c>
      <c r="N62" s="143">
        <v>5290</v>
      </c>
      <c r="O62" s="143">
        <v>6430</v>
      </c>
      <c r="P62" s="143"/>
      <c r="R62" s="2" t="s">
        <v>1171</v>
      </c>
      <c r="S62" s="2"/>
      <c r="T62" s="2"/>
      <c r="U62" s="2"/>
      <c r="V62" s="2"/>
      <c r="W62" s="2"/>
    </row>
    <row r="63" spans="8:23" x14ac:dyDescent="0.25">
      <c r="H63" s="276"/>
      <c r="I63" s="233"/>
      <c r="J63" s="2" t="s">
        <v>1304</v>
      </c>
      <c r="K63" s="143" t="s">
        <v>0</v>
      </c>
      <c r="L63" s="143">
        <v>4700</v>
      </c>
      <c r="M63" s="143">
        <v>5230</v>
      </c>
      <c r="N63" s="143">
        <v>5680</v>
      </c>
      <c r="O63" s="143">
        <v>6820</v>
      </c>
      <c r="P63" s="143"/>
      <c r="R63" s="2" t="s">
        <v>1172</v>
      </c>
      <c r="S63" s="2"/>
      <c r="T63" s="2"/>
      <c r="U63" s="2"/>
      <c r="V63" s="2"/>
      <c r="W63" s="2"/>
    </row>
    <row r="64" spans="8:23" x14ac:dyDescent="0.25">
      <c r="H64" s="263" t="s">
        <v>1323</v>
      </c>
      <c r="I64" s="270" t="s">
        <v>1318</v>
      </c>
      <c r="J64" s="135" t="s">
        <v>1302</v>
      </c>
      <c r="K64" s="136" t="s">
        <v>0</v>
      </c>
      <c r="L64" s="136">
        <v>4290</v>
      </c>
      <c r="M64" s="136">
        <v>4540</v>
      </c>
      <c r="N64" s="136">
        <v>4750</v>
      </c>
      <c r="O64" s="136">
        <v>5220</v>
      </c>
      <c r="P64" s="136">
        <v>5820</v>
      </c>
      <c r="R64" s="2" t="s">
        <v>1173</v>
      </c>
      <c r="S64" s="2"/>
      <c r="T64" s="2"/>
      <c r="U64" s="2"/>
      <c r="V64" s="2"/>
      <c r="W64" s="2"/>
    </row>
    <row r="65" spans="8:23" x14ac:dyDescent="0.25">
      <c r="H65" s="269"/>
      <c r="I65" s="271"/>
      <c r="J65" s="135" t="s">
        <v>1306</v>
      </c>
      <c r="K65" s="136" t="s">
        <v>0</v>
      </c>
      <c r="L65" s="136">
        <v>16500</v>
      </c>
      <c r="M65" s="136">
        <v>17050</v>
      </c>
      <c r="N65" s="136">
        <v>18040</v>
      </c>
      <c r="O65" s="136">
        <v>19140</v>
      </c>
      <c r="P65" s="136">
        <v>21230</v>
      </c>
      <c r="R65" s="2" t="s">
        <v>1174</v>
      </c>
      <c r="S65" s="2"/>
      <c r="T65" s="2"/>
      <c r="U65" s="2"/>
      <c r="V65" s="2"/>
      <c r="W65" s="2"/>
    </row>
    <row r="66" spans="8:23" x14ac:dyDescent="0.25">
      <c r="H66" s="263" t="s">
        <v>1326</v>
      </c>
      <c r="I66" s="143" t="s">
        <v>1318</v>
      </c>
      <c r="J66" s="137" t="s">
        <v>1324</v>
      </c>
      <c r="K66" s="143" t="s">
        <v>0</v>
      </c>
      <c r="L66" s="239">
        <v>3930</v>
      </c>
      <c r="M66" s="235"/>
      <c r="N66" s="235"/>
      <c r="O66" s="235"/>
      <c r="P66" s="236"/>
      <c r="R66" s="2" t="s">
        <v>1175</v>
      </c>
      <c r="S66" s="2"/>
      <c r="T66" s="2"/>
      <c r="U66" s="2"/>
      <c r="V66" s="2"/>
      <c r="W66" s="2"/>
    </row>
    <row r="67" spans="8:23" x14ac:dyDescent="0.25">
      <c r="H67" s="264"/>
      <c r="I67" s="143" t="s">
        <v>1327</v>
      </c>
      <c r="J67" s="137" t="s">
        <v>1324</v>
      </c>
      <c r="K67" s="143" t="s">
        <v>0</v>
      </c>
      <c r="L67" s="239">
        <v>5450</v>
      </c>
      <c r="M67" s="235"/>
      <c r="N67" s="235"/>
      <c r="O67" s="235"/>
      <c r="P67" s="236"/>
      <c r="R67" s="2" t="s">
        <v>1176</v>
      </c>
      <c r="S67" s="2"/>
      <c r="T67" s="2"/>
      <c r="U67" s="2"/>
      <c r="V67" s="2"/>
      <c r="W67" s="2"/>
    </row>
    <row r="68" spans="8:23" x14ac:dyDescent="0.25">
      <c r="H68" s="264"/>
      <c r="I68" s="143" t="s">
        <v>607</v>
      </c>
      <c r="J68" s="137" t="s">
        <v>607</v>
      </c>
      <c r="K68" s="143" t="s">
        <v>0</v>
      </c>
      <c r="L68" s="239">
        <v>6950</v>
      </c>
      <c r="M68" s="235"/>
      <c r="N68" s="235"/>
      <c r="O68" s="235"/>
      <c r="P68" s="236"/>
      <c r="R68" s="2" t="s">
        <v>1177</v>
      </c>
      <c r="S68" s="2"/>
      <c r="T68" s="2"/>
      <c r="U68" s="2"/>
      <c r="V68" s="2"/>
      <c r="W68" s="2"/>
    </row>
    <row r="69" spans="8:23" x14ac:dyDescent="0.25">
      <c r="H69" s="269"/>
      <c r="I69" s="143" t="s">
        <v>1318</v>
      </c>
      <c r="J69" s="137" t="s">
        <v>1325</v>
      </c>
      <c r="K69" s="143" t="s">
        <v>0</v>
      </c>
      <c r="L69" s="239">
        <v>3320</v>
      </c>
      <c r="M69" s="235"/>
      <c r="N69" s="235"/>
      <c r="O69" s="235"/>
      <c r="P69" s="236"/>
      <c r="R69" s="2" t="s">
        <v>1178</v>
      </c>
      <c r="S69" s="2"/>
      <c r="T69" s="2"/>
      <c r="U69" s="2"/>
      <c r="V69" s="2"/>
      <c r="W69" s="2"/>
    </row>
    <row r="70" spans="8:23" x14ac:dyDescent="0.25">
      <c r="H70" s="263" t="s">
        <v>1328</v>
      </c>
      <c r="I70" s="136" t="s">
        <v>1318</v>
      </c>
      <c r="J70" s="135" t="s">
        <v>1304</v>
      </c>
      <c r="K70" s="136" t="s">
        <v>0</v>
      </c>
      <c r="L70" s="266">
        <v>7700</v>
      </c>
      <c r="M70" s="267"/>
      <c r="N70" s="267"/>
      <c r="O70" s="267"/>
      <c r="P70" s="268"/>
      <c r="R70" s="2" t="s">
        <v>1179</v>
      </c>
      <c r="S70" s="2"/>
      <c r="T70" s="2"/>
      <c r="U70" s="2"/>
      <c r="V70" s="2"/>
      <c r="W70" s="2"/>
    </row>
    <row r="71" spans="8:23" x14ac:dyDescent="0.25">
      <c r="H71" s="264"/>
      <c r="I71" s="136" t="s">
        <v>1329</v>
      </c>
      <c r="J71" s="135" t="s">
        <v>1304</v>
      </c>
      <c r="K71" s="136" t="s">
        <v>0</v>
      </c>
      <c r="L71" s="266">
        <v>8860</v>
      </c>
      <c r="M71" s="267"/>
      <c r="N71" s="267"/>
      <c r="O71" s="267"/>
      <c r="P71" s="268"/>
      <c r="R71" s="2" t="s">
        <v>1180</v>
      </c>
      <c r="S71" s="2"/>
      <c r="T71" s="2"/>
      <c r="U71" s="2"/>
      <c r="V71" s="2"/>
      <c r="W71" s="2"/>
    </row>
    <row r="72" spans="8:23" x14ac:dyDescent="0.25">
      <c r="H72" s="264"/>
      <c r="I72" s="136" t="s">
        <v>1329</v>
      </c>
      <c r="J72" s="135" t="s">
        <v>1305</v>
      </c>
      <c r="K72" s="136" t="s">
        <v>0</v>
      </c>
      <c r="L72" s="266">
        <v>13200</v>
      </c>
      <c r="M72" s="267"/>
      <c r="N72" s="267"/>
      <c r="O72" s="267"/>
      <c r="P72" s="268"/>
      <c r="R72" s="2" t="s">
        <v>1181</v>
      </c>
      <c r="S72" s="2"/>
      <c r="T72" s="2"/>
      <c r="U72" s="2"/>
      <c r="V72" s="2"/>
      <c r="W72" s="2"/>
    </row>
    <row r="73" spans="8:23" x14ac:dyDescent="0.25">
      <c r="H73" s="265"/>
      <c r="I73" s="136" t="s">
        <v>1316</v>
      </c>
      <c r="J73" s="135" t="s">
        <v>1302</v>
      </c>
      <c r="K73" s="136" t="s">
        <v>0</v>
      </c>
      <c r="L73" s="266">
        <v>8550</v>
      </c>
      <c r="M73" s="267"/>
      <c r="N73" s="267"/>
      <c r="O73" s="267"/>
      <c r="P73" s="268"/>
      <c r="R73" s="2" t="s">
        <v>1182</v>
      </c>
      <c r="S73" s="2"/>
      <c r="T73" s="2"/>
      <c r="U73" s="2"/>
      <c r="V73" s="2"/>
      <c r="W73" s="2"/>
    </row>
    <row r="74" spans="8:23" x14ac:dyDescent="0.25">
      <c r="H74" s="260" t="s">
        <v>1482</v>
      </c>
      <c r="I74" s="2" t="s">
        <v>1304</v>
      </c>
      <c r="J74" s="2"/>
      <c r="K74" s="2" t="s">
        <v>0</v>
      </c>
      <c r="L74" s="239">
        <v>8900</v>
      </c>
      <c r="M74" s="235"/>
      <c r="N74" s="235"/>
      <c r="O74" s="235"/>
      <c r="P74" s="236"/>
      <c r="R74" s="2" t="s">
        <v>1183</v>
      </c>
      <c r="S74" s="2"/>
      <c r="T74" s="2"/>
      <c r="U74" s="2"/>
      <c r="V74" s="2"/>
      <c r="W74" s="2"/>
    </row>
    <row r="75" spans="8:23" x14ac:dyDescent="0.25">
      <c r="H75" s="261"/>
      <c r="I75" s="2" t="s">
        <v>1483</v>
      </c>
      <c r="J75" s="2"/>
      <c r="K75" s="2" t="s">
        <v>1485</v>
      </c>
      <c r="L75" s="239">
        <v>580</v>
      </c>
      <c r="M75" s="235"/>
      <c r="N75" s="235"/>
      <c r="O75" s="235"/>
      <c r="P75" s="236"/>
      <c r="R75" s="2" t="s">
        <v>1184</v>
      </c>
      <c r="S75" s="2"/>
      <c r="T75" s="2"/>
      <c r="U75" s="2"/>
      <c r="V75" s="2"/>
      <c r="W75" s="2"/>
    </row>
    <row r="76" spans="8:23" x14ac:dyDescent="0.25">
      <c r="H76" s="262"/>
      <c r="I76" s="2" t="s">
        <v>1484</v>
      </c>
      <c r="J76" s="2"/>
      <c r="K76" s="2" t="s">
        <v>1485</v>
      </c>
      <c r="L76" s="239">
        <v>40</v>
      </c>
      <c r="M76" s="235"/>
      <c r="N76" s="235"/>
      <c r="O76" s="235"/>
      <c r="P76" s="236"/>
      <c r="R76" s="2" t="s">
        <v>1185</v>
      </c>
      <c r="S76" s="2"/>
      <c r="T76" s="2"/>
      <c r="U76" s="2"/>
      <c r="V76" s="2"/>
      <c r="W76" s="2"/>
    </row>
    <row r="77" spans="8:23" x14ac:dyDescent="0.25">
      <c r="R77" s="2" t="s">
        <v>1186</v>
      </c>
      <c r="S77" s="2"/>
      <c r="T77" s="2"/>
      <c r="U77" s="2"/>
      <c r="V77" s="2"/>
      <c r="W77" s="2"/>
    </row>
    <row r="78" spans="8:23" x14ac:dyDescent="0.25">
      <c r="R78" s="2" t="s">
        <v>1187</v>
      </c>
      <c r="S78" s="2"/>
      <c r="T78" s="2"/>
      <c r="U78" s="2"/>
      <c r="V78" s="2"/>
      <c r="W78" s="2"/>
    </row>
    <row r="79" spans="8:23" x14ac:dyDescent="0.25">
      <c r="R79" s="2" t="s">
        <v>1188</v>
      </c>
      <c r="S79" s="2"/>
      <c r="T79" s="2"/>
      <c r="U79" s="2"/>
      <c r="V79" s="2"/>
      <c r="W79" s="2"/>
    </row>
    <row r="80" spans="8:23" x14ac:dyDescent="0.25">
      <c r="R80" s="2" t="s">
        <v>1189</v>
      </c>
      <c r="S80" s="2"/>
      <c r="T80" s="2"/>
      <c r="U80" s="2"/>
      <c r="V80" s="2"/>
      <c r="W80" s="2"/>
    </row>
    <row r="81" spans="18:23" x14ac:dyDescent="0.25">
      <c r="R81" s="2" t="s">
        <v>1190</v>
      </c>
      <c r="S81" s="2"/>
      <c r="T81" s="2"/>
      <c r="U81" s="2"/>
      <c r="V81" s="2"/>
      <c r="W81" s="2"/>
    </row>
    <row r="82" spans="18:23" x14ac:dyDescent="0.25">
      <c r="R82" s="2" t="s">
        <v>1191</v>
      </c>
      <c r="S82" s="2"/>
      <c r="T82" s="2"/>
      <c r="U82" s="2"/>
      <c r="V82" s="2"/>
      <c r="W82" s="2"/>
    </row>
    <row r="83" spans="18:23" x14ac:dyDescent="0.25">
      <c r="R83" s="2" t="s">
        <v>1192</v>
      </c>
      <c r="S83" s="2"/>
      <c r="T83" s="2"/>
      <c r="U83" s="2"/>
      <c r="V83" s="2"/>
      <c r="W83" s="2"/>
    </row>
    <row r="84" spans="18:23" x14ac:dyDescent="0.25">
      <c r="R84" s="2" t="s">
        <v>1193</v>
      </c>
      <c r="S84" s="2"/>
      <c r="T84" s="2"/>
      <c r="U84" s="2"/>
      <c r="V84" s="2"/>
      <c r="W84" s="2"/>
    </row>
    <row r="85" spans="18:23" x14ac:dyDescent="0.25">
      <c r="R85" s="2" t="s">
        <v>1194</v>
      </c>
      <c r="S85" s="2"/>
      <c r="T85" s="2"/>
      <c r="U85" s="2"/>
      <c r="V85" s="2"/>
      <c r="W85" s="2"/>
    </row>
    <row r="86" spans="18:23" x14ac:dyDescent="0.25">
      <c r="R86" s="2" t="s">
        <v>1195</v>
      </c>
      <c r="S86" s="2"/>
      <c r="T86" s="2"/>
      <c r="U86" s="2"/>
      <c r="V86" s="2"/>
      <c r="W86" s="2"/>
    </row>
    <row r="87" spans="18:23" x14ac:dyDescent="0.25">
      <c r="R87" s="2" t="s">
        <v>1196</v>
      </c>
      <c r="S87" s="2"/>
      <c r="T87" s="2"/>
      <c r="U87" s="2"/>
      <c r="V87" s="2"/>
      <c r="W87" s="2"/>
    </row>
    <row r="88" spans="18:23" x14ac:dyDescent="0.25">
      <c r="R88" s="2" t="s">
        <v>1197</v>
      </c>
      <c r="S88" s="2"/>
      <c r="T88" s="2"/>
      <c r="U88" s="2"/>
      <c r="V88" s="2"/>
      <c r="W88" s="2"/>
    </row>
    <row r="89" spans="18:23" x14ac:dyDescent="0.25">
      <c r="R89" s="2" t="s">
        <v>1198</v>
      </c>
      <c r="S89" s="2"/>
      <c r="T89" s="2"/>
      <c r="U89" s="2"/>
      <c r="V89" s="2"/>
      <c r="W89" s="2"/>
    </row>
    <row r="90" spans="18:23" x14ac:dyDescent="0.25">
      <c r="R90" s="2" t="s">
        <v>1199</v>
      </c>
      <c r="S90" s="2"/>
      <c r="T90" s="2"/>
      <c r="U90" s="2"/>
      <c r="V90" s="2"/>
      <c r="W90" s="2"/>
    </row>
    <row r="91" spans="18:23" x14ac:dyDescent="0.25">
      <c r="R91" s="2" t="s">
        <v>1200</v>
      </c>
      <c r="S91" s="2"/>
      <c r="T91" s="2"/>
      <c r="U91" s="2"/>
      <c r="V91" s="2"/>
      <c r="W91" s="2"/>
    </row>
    <row r="92" spans="18:23" x14ac:dyDescent="0.25">
      <c r="R92" s="2" t="s">
        <v>1201</v>
      </c>
      <c r="S92" s="2"/>
      <c r="T92" s="2"/>
      <c r="U92" s="2"/>
      <c r="V92" s="2"/>
      <c r="W92" s="2"/>
    </row>
    <row r="93" spans="18:23" x14ac:dyDescent="0.25">
      <c r="R93" s="2" t="s">
        <v>1202</v>
      </c>
      <c r="S93" s="2"/>
      <c r="T93" s="2"/>
      <c r="U93" s="2"/>
      <c r="V93" s="2"/>
      <c r="W93" s="2"/>
    </row>
    <row r="94" spans="18:23" x14ac:dyDescent="0.25">
      <c r="R94" s="2" t="s">
        <v>1203</v>
      </c>
      <c r="S94" s="2"/>
      <c r="T94" s="2"/>
      <c r="U94" s="2"/>
      <c r="V94" s="2"/>
      <c r="W94" s="2"/>
    </row>
    <row r="95" spans="18:23" x14ac:dyDescent="0.25">
      <c r="R95" s="2" t="s">
        <v>1204</v>
      </c>
      <c r="S95" s="2"/>
      <c r="T95" s="2"/>
      <c r="U95" s="2"/>
      <c r="V95" s="2"/>
      <c r="W95" s="2"/>
    </row>
    <row r="96" spans="18:23" x14ac:dyDescent="0.25">
      <c r="R96" s="2" t="s">
        <v>1205</v>
      </c>
      <c r="S96" s="2"/>
      <c r="T96" s="2"/>
      <c r="U96" s="2"/>
      <c r="V96" s="2"/>
      <c r="W96" s="2"/>
    </row>
    <row r="97" spans="18:23" x14ac:dyDescent="0.25">
      <c r="R97" s="2" t="s">
        <v>1206</v>
      </c>
      <c r="S97" s="2"/>
      <c r="T97" s="2"/>
      <c r="U97" s="2"/>
      <c r="V97" s="2"/>
      <c r="W97" s="2"/>
    </row>
    <row r="98" spans="18:23" x14ac:dyDescent="0.25">
      <c r="R98" s="2" t="s">
        <v>1207</v>
      </c>
      <c r="S98" s="2"/>
      <c r="T98" s="2"/>
      <c r="U98" s="2"/>
      <c r="V98" s="2"/>
      <c r="W98" s="2"/>
    </row>
    <row r="99" spans="18:23" x14ac:dyDescent="0.25">
      <c r="R99" s="2" t="s">
        <v>1208</v>
      </c>
      <c r="S99" s="2"/>
      <c r="T99" s="2"/>
      <c r="U99" s="2"/>
      <c r="V99" s="2"/>
      <c r="W99" s="2"/>
    </row>
    <row r="100" spans="18:23" x14ac:dyDescent="0.25">
      <c r="R100" s="2" t="s">
        <v>1209</v>
      </c>
      <c r="S100" s="2"/>
      <c r="T100" s="2"/>
      <c r="U100" s="2"/>
      <c r="V100" s="2"/>
      <c r="W100" s="2"/>
    </row>
    <row r="101" spans="18:23" x14ac:dyDescent="0.25">
      <c r="R101" s="2" t="s">
        <v>1210</v>
      </c>
      <c r="S101" s="2"/>
      <c r="T101" s="2"/>
      <c r="U101" s="2"/>
      <c r="V101" s="2"/>
      <c r="W101" s="2"/>
    </row>
    <row r="102" spans="18:23" x14ac:dyDescent="0.25">
      <c r="R102" s="2" t="s">
        <v>1211</v>
      </c>
      <c r="S102" s="2"/>
      <c r="T102" s="2"/>
      <c r="U102" s="2"/>
      <c r="V102" s="2"/>
      <c r="W102" s="2"/>
    </row>
    <row r="103" spans="18:23" x14ac:dyDescent="0.25">
      <c r="R103" s="2" t="s">
        <v>1212</v>
      </c>
      <c r="S103" s="2"/>
      <c r="T103" s="2"/>
      <c r="U103" s="2"/>
      <c r="V103" s="2"/>
      <c r="W103" s="2"/>
    </row>
    <row r="104" spans="18:23" x14ac:dyDescent="0.25">
      <c r="R104" s="2" t="s">
        <v>1213</v>
      </c>
      <c r="S104" s="2"/>
      <c r="T104" s="2"/>
      <c r="U104" s="2"/>
      <c r="V104" s="2"/>
      <c r="W104" s="2"/>
    </row>
    <row r="105" spans="18:23" x14ac:dyDescent="0.25">
      <c r="R105" s="2" t="s">
        <v>1214</v>
      </c>
      <c r="S105" s="2"/>
      <c r="T105" s="2"/>
      <c r="U105" s="2"/>
      <c r="V105" s="2"/>
      <c r="W105" s="2"/>
    </row>
    <row r="106" spans="18:23" x14ac:dyDescent="0.25">
      <c r="R106" s="2" t="s">
        <v>1215</v>
      </c>
      <c r="S106" s="2"/>
      <c r="T106" s="2"/>
      <c r="U106" s="2"/>
      <c r="V106" s="2"/>
      <c r="W106" s="2"/>
    </row>
    <row r="107" spans="18:23" x14ac:dyDescent="0.25">
      <c r="R107" s="2" t="s">
        <v>1216</v>
      </c>
      <c r="S107" s="2"/>
      <c r="T107" s="2"/>
      <c r="U107" s="2"/>
      <c r="V107" s="2"/>
      <c r="W107" s="2"/>
    </row>
    <row r="108" spans="18:23" x14ac:dyDescent="0.25">
      <c r="R108" s="2" t="s">
        <v>1217</v>
      </c>
      <c r="S108" s="2"/>
      <c r="T108" s="2"/>
      <c r="U108" s="2"/>
      <c r="V108" s="2"/>
      <c r="W108" s="2"/>
    </row>
    <row r="109" spans="18:23" x14ac:dyDescent="0.25">
      <c r="R109" s="2" t="s">
        <v>1218</v>
      </c>
      <c r="S109" s="2"/>
      <c r="T109" s="2"/>
      <c r="U109" s="2"/>
      <c r="V109" s="2"/>
      <c r="W109" s="2"/>
    </row>
    <row r="110" spans="18:23" x14ac:dyDescent="0.25">
      <c r="R110" s="2" t="s">
        <v>1219</v>
      </c>
      <c r="S110" s="2"/>
      <c r="T110" s="2"/>
      <c r="U110" s="2"/>
      <c r="V110" s="2"/>
      <c r="W110" s="2"/>
    </row>
    <row r="111" spans="18:23" x14ac:dyDescent="0.25">
      <c r="R111" s="2" t="s">
        <v>1220</v>
      </c>
      <c r="S111" s="2"/>
      <c r="T111" s="2"/>
      <c r="U111" s="2"/>
      <c r="V111" s="2"/>
      <c r="W111" s="2"/>
    </row>
    <row r="112" spans="18:23" x14ac:dyDescent="0.25">
      <c r="R112" s="2" t="s">
        <v>1221</v>
      </c>
      <c r="S112" s="2"/>
      <c r="T112" s="2"/>
      <c r="U112" s="2"/>
      <c r="V112" s="2"/>
      <c r="W112" s="2"/>
    </row>
    <row r="113" spans="18:23" x14ac:dyDescent="0.25">
      <c r="R113" s="2" t="s">
        <v>1222</v>
      </c>
      <c r="S113" s="2"/>
      <c r="T113" s="2"/>
      <c r="U113" s="2"/>
      <c r="V113" s="2"/>
      <c r="W113" s="2"/>
    </row>
    <row r="114" spans="18:23" x14ac:dyDescent="0.25">
      <c r="R114" s="2" t="s">
        <v>1223</v>
      </c>
      <c r="S114" s="2"/>
      <c r="T114" s="2"/>
      <c r="U114" s="2"/>
      <c r="V114" s="2"/>
      <c r="W114" s="2"/>
    </row>
    <row r="115" spans="18:23" x14ac:dyDescent="0.25">
      <c r="R115" s="2" t="s">
        <v>1224</v>
      </c>
      <c r="S115" s="2"/>
      <c r="T115" s="2"/>
      <c r="U115" s="2"/>
      <c r="V115" s="2"/>
      <c r="W115" s="2"/>
    </row>
    <row r="116" spans="18:23" x14ac:dyDescent="0.25">
      <c r="R116" s="2" t="s">
        <v>1225</v>
      </c>
      <c r="S116" s="2"/>
      <c r="T116" s="2"/>
      <c r="U116" s="2"/>
      <c r="V116" s="2"/>
      <c r="W116" s="2"/>
    </row>
    <row r="117" spans="18:23" x14ac:dyDescent="0.25">
      <c r="R117" s="2" t="s">
        <v>1226</v>
      </c>
      <c r="S117" s="2"/>
      <c r="T117" s="2"/>
      <c r="U117" s="2"/>
      <c r="V117" s="2"/>
      <c r="W117" s="2"/>
    </row>
    <row r="118" spans="18:23" x14ac:dyDescent="0.25">
      <c r="R118" s="2" t="s">
        <v>1227</v>
      </c>
      <c r="S118" s="2"/>
      <c r="T118" s="2"/>
      <c r="U118" s="2"/>
      <c r="V118" s="2"/>
      <c r="W118" s="2"/>
    </row>
    <row r="119" spans="18:23" x14ac:dyDescent="0.25">
      <c r="R119" s="2" t="s">
        <v>1228</v>
      </c>
      <c r="S119" s="2"/>
      <c r="T119" s="2"/>
      <c r="U119" s="2"/>
      <c r="V119" s="2"/>
      <c r="W119" s="2"/>
    </row>
  </sheetData>
  <mergeCells count="44">
    <mergeCell ref="I35:I38"/>
    <mergeCell ref="I39:I43"/>
    <mergeCell ref="I44:I48"/>
    <mergeCell ref="I2:I7"/>
    <mergeCell ref="I13:I17"/>
    <mergeCell ref="I18:I23"/>
    <mergeCell ref="I24:I29"/>
    <mergeCell ref="I30:I34"/>
    <mergeCell ref="I8:I12"/>
    <mergeCell ref="H49:H55"/>
    <mergeCell ref="H56:H57"/>
    <mergeCell ref="H58:H63"/>
    <mergeCell ref="A1:C1"/>
    <mergeCell ref="A3:B3"/>
    <mergeCell ref="A4:B4"/>
    <mergeCell ref="C4:E4"/>
    <mergeCell ref="A5:B5"/>
    <mergeCell ref="C5:E5"/>
    <mergeCell ref="B47:C47"/>
    <mergeCell ref="E47:F47"/>
    <mergeCell ref="A2:C2"/>
    <mergeCell ref="D3:E3"/>
    <mergeCell ref="B6:E6"/>
    <mergeCell ref="H2:H48"/>
    <mergeCell ref="I56:I57"/>
    <mergeCell ref="I64:I65"/>
    <mergeCell ref="H64:H65"/>
    <mergeCell ref="I58:I59"/>
    <mergeCell ref="I60:I61"/>
    <mergeCell ref="H74:H76"/>
    <mergeCell ref="L74:P74"/>
    <mergeCell ref="L75:P75"/>
    <mergeCell ref="L76:P76"/>
    <mergeCell ref="I62:I63"/>
    <mergeCell ref="H70:H73"/>
    <mergeCell ref="L66:P66"/>
    <mergeCell ref="L67:P67"/>
    <mergeCell ref="L68:P68"/>
    <mergeCell ref="L69:P69"/>
    <mergeCell ref="L70:P70"/>
    <mergeCell ref="L71:P71"/>
    <mergeCell ref="L72:P72"/>
    <mergeCell ref="L73:P73"/>
    <mergeCell ref="H66:H6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распил</vt:lpstr>
      <vt:lpstr>пленка</vt:lpstr>
      <vt:lpstr>краска</vt:lpstr>
      <vt:lpstr>премиум</vt:lpstr>
      <vt:lpstr>шпон</vt:lpstr>
      <vt:lpstr>пластик</vt:lpstr>
      <vt:lpstr>Категория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</cp:lastModifiedBy>
  <cp:revision/>
  <cp:lastPrinted>2020-11-16T09:25:54Z</cp:lastPrinted>
  <dcterms:created xsi:type="dcterms:W3CDTF">2019-02-13T13:08:38Z</dcterms:created>
  <dcterms:modified xsi:type="dcterms:W3CDTF">2020-12-01T14:34:17Z</dcterms:modified>
</cp:coreProperties>
</file>